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venituri" sheetId="1" r:id="rId1"/>
    <sheet name="venituri si chelt" sheetId="2" r:id="rId2"/>
    <sheet name="BUGET" sheetId="3" r:id="rId3"/>
  </sheets>
  <calcPr calcId="124519"/>
</workbook>
</file>

<file path=xl/calcChain.xml><?xml version="1.0" encoding="utf-8"?>
<calcChain xmlns="http://schemas.openxmlformats.org/spreadsheetml/2006/main">
  <c r="G21" i="3"/>
  <c r="G22"/>
  <c r="H21"/>
  <c r="G15"/>
  <c r="H15"/>
  <c r="J15" s="1"/>
  <c r="L16" s="1"/>
  <c r="G67"/>
  <c r="H67"/>
  <c r="K67" s="1"/>
  <c r="I16"/>
  <c r="K72"/>
  <c r="J72"/>
  <c r="I72"/>
  <c r="K71"/>
  <c r="J71"/>
  <c r="K69"/>
  <c r="J69"/>
  <c r="K68"/>
  <c r="J68"/>
  <c r="K66"/>
  <c r="M67" s="1"/>
  <c r="J66"/>
  <c r="L67" s="1"/>
  <c r="I66"/>
  <c r="K65"/>
  <c r="J65"/>
  <c r="L66" s="1"/>
  <c r="I65"/>
  <c r="K64"/>
  <c r="J64"/>
  <c r="L65" s="1"/>
  <c r="I64"/>
  <c r="K63"/>
  <c r="M64" s="1"/>
  <c r="J63"/>
  <c r="L64" s="1"/>
  <c r="I63"/>
  <c r="K62"/>
  <c r="J62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5"/>
  <c r="J35"/>
  <c r="K34"/>
  <c r="J34"/>
  <c r="K33"/>
  <c r="M34" s="1"/>
  <c r="J33"/>
  <c r="L34" s="1"/>
  <c r="K32"/>
  <c r="M33" s="1"/>
  <c r="J32"/>
  <c r="L33" s="1"/>
  <c r="I32"/>
  <c r="K31"/>
  <c r="J31"/>
  <c r="L32" s="1"/>
  <c r="I31"/>
  <c r="K30"/>
  <c r="J30"/>
  <c r="K29"/>
  <c r="J29"/>
  <c r="K28"/>
  <c r="J28"/>
  <c r="K27"/>
  <c r="M28" s="1"/>
  <c r="J27"/>
  <c r="L28" s="1"/>
  <c r="I27"/>
  <c r="H26"/>
  <c r="G26"/>
  <c r="G25" s="1"/>
  <c r="K24"/>
  <c r="J24"/>
  <c r="L25" s="1"/>
  <c r="I24"/>
  <c r="K23"/>
  <c r="J23"/>
  <c r="L24" s="1"/>
  <c r="I23"/>
  <c r="K20"/>
  <c r="J20"/>
  <c r="K19"/>
  <c r="M20" s="1"/>
  <c r="J19"/>
  <c r="L20" s="1"/>
  <c r="I19"/>
  <c r="K18"/>
  <c r="J18"/>
  <c r="K17"/>
  <c r="J17"/>
  <c r="K16"/>
  <c r="J16"/>
  <c r="L17" s="1"/>
  <c r="M15"/>
  <c r="L15"/>
  <c r="G166" i="2"/>
  <c r="M65" i="3" l="1"/>
  <c r="M24"/>
  <c r="I26"/>
  <c r="J67"/>
  <c r="L68" s="1"/>
  <c r="I67"/>
  <c r="M25"/>
  <c r="M32"/>
  <c r="M17"/>
  <c r="G70"/>
  <c r="I15"/>
  <c r="G36"/>
  <c r="K26"/>
  <c r="M66"/>
  <c r="J26"/>
  <c r="L27" s="1"/>
  <c r="K15"/>
  <c r="M16" s="1"/>
  <c r="H25"/>
  <c r="M68" l="1"/>
  <c r="M27"/>
  <c r="K25"/>
  <c r="H22"/>
  <c r="I25"/>
  <c r="J25"/>
  <c r="L26" s="1"/>
  <c r="I22" l="1"/>
  <c r="J22"/>
  <c r="L23" s="1"/>
  <c r="K22"/>
  <c r="M26"/>
  <c r="M23" l="1"/>
  <c r="I21"/>
  <c r="J21"/>
  <c r="L22" s="1"/>
  <c r="H70"/>
  <c r="K21"/>
  <c r="H36"/>
  <c r="M22" l="1"/>
  <c r="K36"/>
  <c r="J36"/>
  <c r="L37" s="1"/>
  <c r="J70"/>
  <c r="L71" s="1"/>
  <c r="K70"/>
  <c r="I70"/>
  <c r="M37" l="1"/>
  <c r="M71"/>
</calcChain>
</file>

<file path=xl/sharedStrings.xml><?xml version="1.0" encoding="utf-8"?>
<sst xmlns="http://schemas.openxmlformats.org/spreadsheetml/2006/main" count="1010" uniqueCount="638">
  <si>
    <t>SC SERVICII DE GOSPODARIRE LOCALA VALEA DOFTANEI SRL</t>
  </si>
  <si>
    <t>RO37027617</t>
  </si>
  <si>
    <t>Anexa nr.3</t>
  </si>
  <si>
    <t>Gradul de realizare a veniturilor totale</t>
  </si>
  <si>
    <t>mii lei</t>
  </si>
  <si>
    <t xml:space="preserve">Nr </t>
  </si>
  <si>
    <t xml:space="preserve">INDICATORI </t>
  </si>
  <si>
    <t>%        4=3/2</t>
  </si>
  <si>
    <t>%        7=6/5</t>
  </si>
  <si>
    <t>Crt</t>
  </si>
  <si>
    <t>Aprobat</t>
  </si>
  <si>
    <t>Realizat</t>
  </si>
  <si>
    <t>I.</t>
  </si>
  <si>
    <t>Venituri totale (rd.1+rd.2+rd.3)*), din care:</t>
  </si>
  <si>
    <t>2.</t>
  </si>
  <si>
    <t>Venituri financiare</t>
  </si>
  <si>
    <t>3.</t>
  </si>
  <si>
    <t>Venituri extraordinare</t>
  </si>
  <si>
    <t>*)</t>
  </si>
  <si>
    <t>Veniturile totale si veniturile din exploatare vor fi diminuate cu sumele primite de la bugetul de stat.</t>
  </si>
  <si>
    <t xml:space="preserve"> CONDUCĂTORUL UNITĂŢII, </t>
  </si>
  <si>
    <t>CONTABIL SEF,</t>
  </si>
  <si>
    <t>ANEXA 2</t>
  </si>
  <si>
    <t xml:space="preserve">Detalierea indicatorilor economico- financiari prevazuti in bugetul de venituri si cheltuieli </t>
  </si>
  <si>
    <t>si repartizarea pe trimestre a acestora</t>
  </si>
  <si>
    <t>INDICATORI</t>
  </si>
  <si>
    <t>Nr. rd.</t>
  </si>
  <si>
    <t>%</t>
  </si>
  <si>
    <t xml:space="preserve"> Aprobat</t>
  </si>
  <si>
    <t xml:space="preserve"> Preliminat / Realizat </t>
  </si>
  <si>
    <t>din care:</t>
  </si>
  <si>
    <t>7=6/5</t>
  </si>
  <si>
    <t>8=5/3a</t>
  </si>
  <si>
    <t>conform HG/Ordin comun</t>
  </si>
  <si>
    <t>conform Hotararii C.A.</t>
  </si>
  <si>
    <t>Trim I</t>
  </si>
  <si>
    <t>Trim II</t>
  </si>
  <si>
    <t>Trim III</t>
  </si>
  <si>
    <t>Trim IV</t>
  </si>
  <si>
    <t>An</t>
  </si>
  <si>
    <t>3a</t>
  </si>
  <si>
    <t>4a</t>
  </si>
  <si>
    <t>6a</t>
  </si>
  <si>
    <t>6b</t>
  </si>
  <si>
    <t>6c</t>
  </si>
  <si>
    <t>6d</t>
  </si>
  <si>
    <t>6e</t>
  </si>
  <si>
    <t>VENITURI TOTALE (Rd.2+Rd.22+Rd.28)</t>
  </si>
  <si>
    <t>Venituri totale din exploatare (Rd.3+Rd.8+Rd.9+Rd.12+Rd.13+Rd.14), din care:</t>
  </si>
  <si>
    <t>a)</t>
  </si>
  <si>
    <t xml:space="preserve">din producţia vândută (Rd.4+Rd.5+Rd.6+Rd.7),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</si>
  <si>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</si>
  <si>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</si>
  <si>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</si>
  <si>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</si>
  <si>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</si>
  <si>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</si>
  <si>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</si>
  <si>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</si>
  <si>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b)</t>
  </si>
  <si>
    <t>din vânzarea mărfurilor</t>
  </si>
  <si>
    <t>c)</t>
  </si>
  <si>
    <t xml:space="preserve">din subvenţii şi transferuri de exploatare aferente cifrei de afaceri nete (Rd.10+Rd.11), din care: </t>
  </si>
  <si>
    <t>c1</t>
  </si>
  <si>
    <t>subvenţii, cf. prevederilor  legale în vigoare</t>
  </si>
  <si>
    <t>c2</t>
  </si>
  <si>
    <t>transferuri, cf.  prevederilor    legale  în  vigoare</t>
  </si>
  <si>
    <t>d)</t>
  </si>
  <si>
    <t>din producţia de imobilizări</t>
  </si>
  <si>
    <t>e)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</si>
  <si>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</si>
  <si>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</si>
  <si>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</si>
  <si>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</si>
  <si>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</si>
  <si>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</si>
  <si>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(Rd.18+Rd.19),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</si>
  <si>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</si>
  <si>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</si>
  <si>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</si>
  <si>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</si>
  <si>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</si>
  <si>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</si>
  <si>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</si>
  <si>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</si>
  <si>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</si>
  <si>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</si>
  <si>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</si>
  <si>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</si>
  <si>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</si>
  <si>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II</t>
  </si>
  <si>
    <t>CHELTUIELI TOTALE  (Rd.30+Rd.136+Rd.144)</t>
  </si>
  <si>
    <r>
      <t>Cheltuieli de exploatare (Rd.31+Rd.79+Rd.86</t>
    </r>
    <r>
      <rPr>
        <b/>
        <sz val="12"/>
        <color indexed="10"/>
        <rFont val="Arial"/>
        <family val="2"/>
      </rPr>
      <t>+Rd.114</t>
    </r>
    <r>
      <rPr>
        <b/>
        <sz val="12"/>
        <rFont val="Arial"/>
        <family val="2"/>
      </rPr>
      <t xml:space="preserve">), din care: </t>
    </r>
  </si>
  <si>
    <t xml:space="preserve">A. Cheltuieli cu bunuri şi servicii (Rd.32+Rd.40+Rd.46), din care: </t>
  </si>
  <si>
    <t>A1</t>
  </si>
  <si>
    <t>Cheltuieli privind stocurile (Rd.33+Rd.34+Rd.37+Rd.38+Rd.39), din care:</t>
  </si>
  <si>
    <t>cheltuieli cu materiile prime si alte consum.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</si>
  <si>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</si>
  <si>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</si>
  <si>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</si>
  <si>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</si>
  <si>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</si>
  <si>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</si>
  <si>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</si>
  <si>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</si>
  <si>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</si>
  <si>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(Rd.41+Rd.42+Rd.45), din care: </t>
  </si>
  <si>
    <t>cheltuieli cu întreţinerea şi reparaţiile</t>
  </si>
  <si>
    <t xml:space="preserve">b) </t>
  </si>
  <si>
    <t>cheltuieli privind chiriile (Rd.43+Rd.44)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</si>
  <si>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</si>
  <si>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</si>
  <si>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</si>
  <si>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</si>
  <si>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 xml:space="preserve">Cheltuieli cu alte servicii executate de terţi (Rd.47+Rd.48+Rd.50+Rd.57+Rd.62+Rd.63+Rd.67+   Rd.68+Rd.69+Rd.78), din care: 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</si>
  <si>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</si>
  <si>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</si>
  <si>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</si>
  <si>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</si>
  <si>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</si>
  <si>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</si>
  <si>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</si>
  <si>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</si>
  <si>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</si>
  <si>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</si>
  <si>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</si>
  <si>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</si>
  <si>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Ch. cu sponsorizarea (Rd.58+Rd.59+Rd.61), din care:</t>
  </si>
  <si>
    <t>d1)</t>
  </si>
  <si>
    <t>ch.de sponsorizare in domeniul medical si sanatate</t>
  </si>
  <si>
    <t>d2)</t>
  </si>
  <si>
    <t>ch. de sponsorizare in domeniile educatie, invatamant, social si sport din care:</t>
  </si>
  <si>
    <t>d3)</t>
  </si>
  <si>
    <t xml:space="preserve"> pentru cluburile sportive</t>
  </si>
  <si>
    <t>d4)</t>
  </si>
  <si>
    <t>cheltuieli de sponsorizare pentru alte actiuni si activitati</t>
  </si>
  <si>
    <t>cheltuieli cu transportul de bunuri şi persoane</t>
  </si>
  <si>
    <r>
      <t>cheltuieli de deplasare, detaşare, transfer,</t>
    </r>
    <r>
      <rPr>
        <sz val="12"/>
        <rFont val="Arial"/>
        <family val="2"/>
      </rPr>
      <t xml:space="preserve"> din care:</t>
    </r>
  </si>
  <si>
    <t xml:space="preserve">     - cheltuieli cu diurna (Rd.65+Rd.66),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</si>
  <si>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</si>
  <si>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</si>
  <si>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</si>
  <si>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</si>
  <si>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</si>
  <si>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</si>
  <si>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</si>
  <si>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</si>
  <si>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</si>
  <si>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</si>
  <si>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</si>
  <si>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</si>
  <si>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</si>
  <si>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</si>
  <si>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</si>
  <si>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</si>
  <si>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r>
      <t xml:space="preserve"> </t>
    </r>
    <r>
      <rPr>
        <sz val="12"/>
        <rFont val="Arial"/>
        <family val="2"/>
      </rPr>
      <t xml:space="preserve">     -</t>
    </r>
    <r>
      <rPr>
        <i/>
        <sz val="12"/>
        <rFont val="Arial"/>
        <family val="2"/>
      </rPr>
      <t>aferente bunurilor de natura domeniului public</t>
    </r>
  </si>
  <si>
    <t>i5)</t>
  </si>
  <si>
    <t>cheltuieli cu prestaţiile efectuate de filiale/terti (604)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</si>
  <si>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</si>
  <si>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</si>
  <si>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</si>
  <si>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</si>
  <si>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</si>
  <si>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alte cheltuieli +cota dezv.</t>
  </si>
  <si>
    <t xml:space="preserve">B  Cheltuieli cu impozite, taxe şi vărsăminte asimilate (Rd.80+Rd.81+Rd.82+Rd.83+Rd.84+Rd.85), din care: </t>
  </si>
  <si>
    <t>ch. cu taxa pt.activitatea de exploatare  a resurselor minerale</t>
  </si>
  <si>
    <r>
      <t xml:space="preserve">ch. cu </t>
    </r>
    <r>
      <rPr>
        <b/>
        <sz val="12"/>
        <rFont val="Arial"/>
        <family val="2"/>
      </rPr>
      <t>redevenţa</t>
    </r>
    <r>
      <rPr>
        <sz val="12"/>
        <rFont val="Arial"/>
        <family val="2"/>
      </rPr>
      <t xml:space="preserve"> pentru  concesionarea  bunurilor publice şi resursele minerale</t>
    </r>
  </si>
  <si>
    <t>ch. cu taxa de licenţă</t>
  </si>
  <si>
    <t>ch. cu taxa de autorizare</t>
  </si>
  <si>
    <t>ch. cu taxa de mediu</t>
  </si>
  <si>
    <r>
      <t>cheltuieli cu alte taxe şi impozite</t>
    </r>
    <r>
      <rPr>
        <b/>
        <sz val="12"/>
        <rFont val="Arial"/>
        <family val="2"/>
      </rPr>
      <t xml:space="preserve"> </t>
    </r>
  </si>
  <si>
    <t>C. Cheltuieli cu personalul (Rd.87+Rd.100+Rd.104+Rd.113), din care:</t>
  </si>
  <si>
    <t>C0</t>
  </si>
  <si>
    <t>Cheltuieli de natură salarială (Rd.88+ Rd.92), din care:</t>
  </si>
  <si>
    <t>C1</t>
  </si>
  <si>
    <t>Cheltuieli  cu salariile (Rd.89+Rd.90+Rd.91),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</si>
  <si>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</si>
  <si>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</si>
  <si>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</si>
  <si>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>C2</t>
  </si>
  <si>
    <t xml:space="preserve">Bonusuri (Rd.93+Rd.96+Rd.97+Rd.98+ Rd.99), din care: </t>
  </si>
  <si>
    <r>
      <t xml:space="preserve">a) cheltuieli sociale prevăzute la art. 25 din Legea nr. 227/2015 privind Codul fiscal </t>
    </r>
    <r>
      <rPr>
        <b/>
        <u/>
        <sz val="12"/>
        <rFont val="Arial"/>
        <family val="2"/>
      </rPr>
      <t>(*</t>
    </r>
    <r>
      <rPr>
        <b/>
        <sz val="12"/>
        <rFont val="Arial"/>
        <family val="2"/>
      </rPr>
      <t>, cu modificările şi completările ulterioare, din care:</t>
    </r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</si>
  <si>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</si>
  <si>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</si>
  <si>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</si>
  <si>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vouchere de  vacanţă;</t>
  </si>
  <si>
    <t>d) ch. privind participarea  salariaţilor la profitul obtinut în anul precedent</t>
  </si>
  <si>
    <t>e) alte cheltuieli conform CCM.</t>
  </si>
  <si>
    <t>C3</t>
  </si>
  <si>
    <t>Alte cheltuieli cu personalul (Rd.101+Rd.102+Rd.103),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</si>
  <si>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</si>
  <si>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</si>
  <si>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</si>
  <si>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C4</t>
  </si>
  <si>
    <t>Cheltuieli aferente contractului de mandat si a altor organe de conducere si control, comisii si comitete (Rd.105+Rd.108+Rd.111+ Rd.112),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</si>
  <si>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</si>
  <si>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</si>
  <si>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</si>
  <si>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</si>
  <si>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</si>
  <si>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</si>
  <si>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C5</t>
  </si>
  <si>
    <t>Cheltuieli cu contributiile datorate de angajator</t>
  </si>
  <si>
    <r>
      <t>D. Alte cheltuieli de exploatare (Rd.115+</t>
    </r>
    <r>
      <rPr>
        <b/>
        <sz val="12"/>
        <color indexed="10"/>
        <rFont val="Arial"/>
        <family val="2"/>
      </rPr>
      <t>Rd.116</t>
    </r>
    <r>
      <rPr>
        <b/>
        <sz val="12"/>
        <rFont val="Arial"/>
        <family val="2"/>
      </rPr>
      <t>+Rd.118+Rd.119+Rd.120+Rd.121+Rd.122), din care:</t>
    </r>
  </si>
  <si>
    <t>cheltuieli cu majorări şi penalităţi (Rd.122+Rd.123),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</si>
  <si>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</si>
  <si>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</si>
  <si>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</si>
  <si>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</si>
  <si>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alte cheltuieli</t>
  </si>
  <si>
    <t>ch. cu amortizarea imobilizărilor corporale şi necorporale</t>
  </si>
  <si>
    <t xml:space="preserve">f) </t>
  </si>
  <si>
    <t>ajustări şi deprecieri pentru pierdere de valoare şi provizioane (Rd.123-Rd.126),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</si>
  <si>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</si>
  <si>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</si>
  <si>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</si>
  <si>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</si>
  <si>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</si>
  <si>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venituri din provizioane şi ajustări pentru depreciere sau pierderi de valoare , din care:</t>
  </si>
  <si>
    <t>f2.1)</t>
  </si>
  <si>
    <t>din anularea provizioanelor (Rd.128+Rd.129+Rd.130),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</si>
  <si>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</si>
  <si>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</si>
  <si>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</si>
  <si>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(Rd.132+Rd.135+Rd.138), din care: </t>
  </si>
  <si>
    <t>cheltuieli privind dobânzile, din care:</t>
  </si>
  <si>
    <t>aferente creditelor pentru investiţii</t>
  </si>
  <si>
    <t>aferente creditelor pentru activitatea curentă</t>
  </si>
  <si>
    <t>cheltuieli din diferenţe de curs valutar, din care:</t>
  </si>
  <si>
    <t>alte cheltuieli financiare</t>
  </si>
  <si>
    <t>Cheltuieli extraordinare</t>
  </si>
  <si>
    <t>III</t>
  </si>
  <si>
    <t>REZULTATUL BRUT (profit/pierdere)   (Rd.1-Rd.29)</t>
  </si>
  <si>
    <t>venituri neimpozabile (-)</t>
  </si>
  <si>
    <t>cheltuieli nedeductibile fiscal (+)</t>
  </si>
  <si>
    <t>IV</t>
  </si>
  <si>
    <t>IMPOZIT PE PROFIT</t>
  </si>
  <si>
    <t>V</t>
  </si>
  <si>
    <t>DATE DE FUNDAMENTARE</t>
  </si>
  <si>
    <t>Venituri totale din exploatare, din care: (Rd.2)</t>
  </si>
  <si>
    <t>venituri din subventii si transferuri</t>
  </si>
  <si>
    <t>alte venituri care nu se iau in calcul la determinarea productivitatii muncii, cf.Legii anuale a bugetului de stat</t>
  </si>
  <si>
    <r>
      <t>Cheltuieli de natură salarială (Rd.87)</t>
    </r>
    <r>
      <rPr>
        <b/>
        <u/>
        <sz val="12"/>
        <rFont val="Arial"/>
        <family val="2"/>
      </rPr>
      <t xml:space="preserve"> **)</t>
    </r>
  </si>
  <si>
    <t>…………………………</t>
  </si>
  <si>
    <t>Cheltuieli  cu salariile (Rd.88)</t>
  </si>
  <si>
    <t>Nr. de personal prognozat la finele anului</t>
  </si>
  <si>
    <t xml:space="preserve">Nr.mediu de salariaţi </t>
  </si>
  <si>
    <t>Castigul mediu lunar pe salariat (lei/persoana) determinat pe baza cheltuielilor de natura salariala             (Rd.147-Rd.93*-rd. 98)/Rd.153)/12*1000</t>
  </si>
  <si>
    <t xml:space="preserve"> b)</t>
  </si>
  <si>
    <t>Câştigul mediu  lunar pe salariat (lei/persoană) determinat pe baza cheltuielilor de natură salarială, recalculat cf. Legii anuale a bugetului de stat</t>
  </si>
  <si>
    <t>Productivitatea muncii în unităţi valorice pe total personal mediu (mii lei/persoană) (Rd.2/Rd.153)</t>
  </si>
  <si>
    <t>Productivitatea muncii în unităţi valorice pe total personal mediu recalculata cf.Legii anuale a bugetului de stat</t>
  </si>
  <si>
    <t>Productivitatea muncii în unităţi fizice pe total personal mediu(cantitate produse finite/persoana) W=QPF/Rd.153</t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</si>
  <si>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</si>
  <si>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</si>
  <si>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</si>
  <si>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</si>
  <si>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Rd.159/Rd.2</t>
  </si>
  <si>
    <t>Plăţi restante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</si>
  <si>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</si>
  <si>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</si>
  <si>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</si>
  <si>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</si>
  <si>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 xml:space="preserve"> - de la bugetul local</t>
  </si>
  <si>
    <t xml:space="preserve"> - de la alte entitati, populatie</t>
  </si>
  <si>
    <t>Credite pentru finantarea activitatii curente (soldul ramas de rambursat)</t>
  </si>
  <si>
    <t xml:space="preserve">*) </t>
  </si>
  <si>
    <t>in limita prevazuta la art.25 alin.  (3) lit.b din Legea nr.227/2015 privind Codul fiscal, cu modificarile si completarile ulterioare</t>
  </si>
  <si>
    <t>**)</t>
  </si>
  <si>
    <t>se vor evidentia distinct sumele care nu se iau in calcul la determinarea cresterii castigului mediu brut lunar, prevazute in Legea anuala a bugetului de stat</t>
  </si>
  <si>
    <t>R O M Â N I A</t>
  </si>
  <si>
    <t>JUDEŢUL PRAHOVA</t>
  </si>
  <si>
    <t>S.C. SERVICII DE GOSPODARIRE LOCALA VALEA DOFTANEI S.R.L.</t>
  </si>
  <si>
    <t>e-mail: sglvdoftanei@gmail.com, J29/224/13.02.2017, CUI RO 37027617,</t>
  </si>
  <si>
    <t>Anexa nr.1</t>
  </si>
  <si>
    <t xml:space="preserve">%       </t>
  </si>
  <si>
    <t>9=7/5</t>
  </si>
  <si>
    <t>10=8/7</t>
  </si>
  <si>
    <t>6=5/4</t>
  </si>
  <si>
    <t>VENITURI TOTALE  (Rd.1=Rd.2+Rd.5+Rd.6)</t>
  </si>
  <si>
    <t>Venituri totale din exploatare, din care:</t>
  </si>
  <si>
    <t>CHELTUIELI TOTALE  (Rd.7=Rd.8+Rd.20+Rd.21)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</si>
  <si>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</si>
  <si>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</si>
  <si>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</si>
  <si>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</si>
  <si>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</si>
  <si>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</si>
  <si>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</si>
  <si>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Cheltuieli de natură salarială(Rd.13+Rd.14)</t>
  </si>
  <si>
    <t xml:space="preserve">ch. cu salariile </t>
  </si>
  <si>
    <t>bonusuri</t>
  </si>
  <si>
    <t>alte cheltuieli  cu personalul, din care:</t>
  </si>
  <si>
    <t>cheltuieli cu plati compensatorii aferente disponibilizarilor de personal</t>
  </si>
  <si>
    <t>Cheltuieli aferente contractului de mandat si a altor organe de conducere si control, comisii si comitete</t>
  </si>
  <si>
    <t>cheltuieli cu  contributiile datorate de angajator</t>
  </si>
  <si>
    <t>D.</t>
  </si>
  <si>
    <t>alte cheltuieli de exploatare</t>
  </si>
  <si>
    <t>Cheltuieli financiare</t>
  </si>
  <si>
    <t>REZULTATUL BRUT (profit/pierdere)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</si>
  <si>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</si>
  <si>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</si>
  <si>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</si>
  <si>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</si>
  <si>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</si>
  <si>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</si>
  <si>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25, 26, 27, 28, 29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</si>
  <si>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</si>
  <si>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</si>
  <si>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 dividende cuvenite bugetului de stat </t>
  </si>
  <si>
    <t xml:space="preserve">   - dividende cuvenite bugetului local</t>
  </si>
  <si>
    <t>33a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</si>
  <si>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</si>
  <si>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</si>
  <si>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</si>
  <si>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</si>
  <si>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</si>
  <si>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</si>
  <si>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</si>
  <si>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</si>
  <si>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</si>
  <si>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cheltuieli cu reclama si publicitate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</si>
  <si>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</si>
  <si>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</si>
  <si>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</si>
  <si>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</si>
  <si>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</si>
  <si>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</si>
  <si>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</si>
  <si>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Nr.mediu de salariaţi total</t>
  </si>
  <si>
    <r>
      <t xml:space="preserve">Castigul mediu  lunar pe salariat (lei/persoană) determinat pe baza cheltuielilor de natură salarială  </t>
    </r>
    <r>
      <rPr>
        <b/>
        <u/>
        <sz val="10"/>
        <rFont val="Arial"/>
        <family val="2"/>
      </rPr>
      <t>*</t>
    </r>
    <r>
      <rPr>
        <b/>
        <sz val="10"/>
        <rFont val="Arial"/>
        <family val="2"/>
      </rPr>
      <t>)</t>
    </r>
  </si>
  <si>
    <r>
      <t xml:space="preserve">Castigul mediu lunar pe salariat  (lei/persoană) determinat pe baza cheltuielilor de natura salariala recalculat cf. Legii anuale a bugetului de stat </t>
    </r>
    <r>
      <rPr>
        <b/>
        <u/>
        <sz val="10"/>
        <rFont val="Arial"/>
        <family val="2"/>
      </rPr>
      <t>**)</t>
    </r>
  </si>
  <si>
    <t>Productivitatea muncii în unităţi valorice pe total personal mediu (mii lei/persoană) (Rd.2/Rd.49)</t>
  </si>
  <si>
    <t>Productivitatea muncii în unităţi valorice pe total personal mediu recalculata cf Legii anuale a bugetului de stat</t>
  </si>
  <si>
    <t>Productivitatea muncii in unitati fizice pe total personal mediu (cantitate produse finite/persoana)</t>
  </si>
  <si>
    <t>Cheltuieli totale la 1000 lei venituri totale (Rd.7/Rd.1)x1000</t>
  </si>
  <si>
    <t>Creanţe restante</t>
  </si>
  <si>
    <r>
      <rPr>
        <b/>
        <u/>
        <sz val="10"/>
        <rFont val="Arial"/>
        <family val="2"/>
      </rPr>
      <t>*)</t>
    </r>
    <r>
      <rPr>
        <b/>
        <sz val="10"/>
        <rFont val="Arial"/>
        <family val="2"/>
      </rPr>
      <t xml:space="preserve"> Rd.50=Rd.155 din Anexa de fundamentare nr.2</t>
    </r>
  </si>
  <si>
    <r>
      <rPr>
        <b/>
        <u/>
        <sz val="10"/>
        <rFont val="Arial"/>
        <family val="2"/>
      </rPr>
      <t>**)</t>
    </r>
    <r>
      <rPr>
        <b/>
        <sz val="10"/>
        <rFont val="Arial"/>
        <family val="2"/>
      </rPr>
      <t xml:space="preserve"> Rd.51=Rd.155 din Anexa de fundamentare nr.2</t>
    </r>
  </si>
  <si>
    <t xml:space="preserve">CONDUCĂTORUL UNITĂŢII, </t>
  </si>
  <si>
    <t>cfp+ore sup.</t>
  </si>
  <si>
    <t>cont RO84BTRLRONCRT0492442701</t>
  </si>
  <si>
    <r>
      <t>Venituri din exploatare</t>
    </r>
    <r>
      <rPr>
        <b/>
        <u/>
        <sz val="14"/>
        <color indexed="8"/>
        <rFont val="Arial"/>
        <family val="2"/>
      </rPr>
      <t xml:space="preserve"> *)</t>
    </r>
  </si>
  <si>
    <t>360,00</t>
  </si>
  <si>
    <t>0,15</t>
  </si>
  <si>
    <t>250,00</t>
  </si>
  <si>
    <t>0,35</t>
  </si>
  <si>
    <t>OCEANU ADRIAN</t>
  </si>
  <si>
    <t xml:space="preserve">      OCEANU ADRIAN IULIAN</t>
  </si>
  <si>
    <t xml:space="preserve">               OCEANU ADRIAN IULIAN</t>
  </si>
  <si>
    <t>Prevederi an precedent  (N-1) 2023</t>
  </si>
  <si>
    <t>6024/6028</t>
  </si>
  <si>
    <t>0,80</t>
  </si>
  <si>
    <t>766/7651</t>
  </si>
  <si>
    <t>8,40</t>
  </si>
  <si>
    <t>6461/6462</t>
  </si>
  <si>
    <t>6021+604</t>
  </si>
  <si>
    <t>22,12</t>
  </si>
  <si>
    <t>4111/4118</t>
  </si>
  <si>
    <t>1,00</t>
  </si>
  <si>
    <t>25,00</t>
  </si>
  <si>
    <t>50,00</t>
  </si>
  <si>
    <t>10,00</t>
  </si>
  <si>
    <t>40,00</t>
  </si>
  <si>
    <t>4,00</t>
  </si>
  <si>
    <t>80,00</t>
  </si>
  <si>
    <t>3,00</t>
  </si>
  <si>
    <t>2,00</t>
  </si>
  <si>
    <t>30,00</t>
  </si>
  <si>
    <t>13,00</t>
  </si>
  <si>
    <t>9,00</t>
  </si>
  <si>
    <t>470,44</t>
  </si>
  <si>
    <t>193,43</t>
  </si>
  <si>
    <t>2,98</t>
  </si>
  <si>
    <t>1,15</t>
  </si>
  <si>
    <t>0,32</t>
  </si>
  <si>
    <t>1,47</t>
  </si>
  <si>
    <t>668,32</t>
  </si>
  <si>
    <t>0,58</t>
  </si>
  <si>
    <t>35,80</t>
  </si>
  <si>
    <t>6,49</t>
  </si>
  <si>
    <t>3,75</t>
  </si>
  <si>
    <t>119,99</t>
  </si>
  <si>
    <t>2,52</t>
  </si>
  <si>
    <t>1,09</t>
  </si>
  <si>
    <t>66,40</t>
  </si>
  <si>
    <t>1,93</t>
  </si>
  <si>
    <t>343,00</t>
  </si>
  <si>
    <t>10,23</t>
  </si>
  <si>
    <t>0,54</t>
  </si>
  <si>
    <t>9,67</t>
  </si>
  <si>
    <t>6581/6651</t>
  </si>
  <si>
    <t>89,65</t>
  </si>
  <si>
    <t>8,22</t>
  </si>
  <si>
    <t>10,21</t>
  </si>
  <si>
    <t>10,24</t>
  </si>
  <si>
    <t>70,36</t>
  </si>
  <si>
    <t>473,22</t>
  </si>
  <si>
    <t>57,39</t>
  </si>
  <si>
    <t>93,89</t>
  </si>
  <si>
    <t>131,07</t>
  </si>
  <si>
    <t>211,67</t>
  </si>
  <si>
    <t>697,03</t>
  </si>
  <si>
    <t>92,79</t>
  </si>
  <si>
    <t>0,10</t>
  </si>
  <si>
    <t>0,65</t>
  </si>
  <si>
    <t>0,50</t>
  </si>
  <si>
    <t>70,00</t>
  </si>
  <si>
    <t>14,00</t>
  </si>
  <si>
    <t>20,00</t>
  </si>
  <si>
    <t>12,00</t>
  </si>
  <si>
    <t>11,00</t>
  </si>
  <si>
    <t>45,00</t>
  </si>
  <si>
    <t>8,00</t>
  </si>
  <si>
    <t>15,00</t>
  </si>
  <si>
    <t>12,40</t>
  </si>
  <si>
    <t>100,00</t>
  </si>
  <si>
    <t>0,75</t>
  </si>
  <si>
    <t>115,00</t>
  </si>
  <si>
    <t>171,00</t>
  </si>
  <si>
    <t>695,00</t>
  </si>
  <si>
    <t>0,00</t>
  </si>
  <si>
    <t>88,00</t>
  </si>
  <si>
    <t>0,70</t>
  </si>
  <si>
    <t>0,55</t>
  </si>
  <si>
    <t>2,50</t>
  </si>
  <si>
    <t>alte venituri si prest.serv.</t>
  </si>
  <si>
    <t>783,00</t>
  </si>
  <si>
    <t>786,00</t>
  </si>
  <si>
    <t>5,00</t>
  </si>
  <si>
    <t>27,00</t>
  </si>
  <si>
    <t>72,00</t>
  </si>
  <si>
    <t>0,40</t>
  </si>
  <si>
    <t>1,60</t>
  </si>
  <si>
    <t>4,50</t>
  </si>
  <si>
    <t>1,50</t>
  </si>
  <si>
    <t>501,00</t>
  </si>
  <si>
    <t>128,60</t>
  </si>
  <si>
    <t>98,00</t>
  </si>
  <si>
    <t>22,20</t>
  </si>
  <si>
    <t>39,00</t>
  </si>
  <si>
    <t>264,00</t>
  </si>
  <si>
    <t>787,00</t>
  </si>
  <si>
    <t>790,00</t>
  </si>
  <si>
    <t>109,02</t>
  </si>
  <si>
    <t>121,21</t>
  </si>
  <si>
    <t>147,00</t>
  </si>
  <si>
    <t>666,85</t>
  </si>
  <si>
    <t xml:space="preserve">Realizat an   (N-2)  2023 </t>
  </si>
  <si>
    <t>4083,00</t>
  </si>
  <si>
    <t>3, 00</t>
  </si>
  <si>
    <t>4286,00</t>
  </si>
  <si>
    <t>4,69</t>
  </si>
  <si>
    <t>0,34</t>
  </si>
  <si>
    <t>0,89</t>
  </si>
  <si>
    <t>1,23</t>
  </si>
  <si>
    <t>784,13</t>
  </si>
  <si>
    <t>778,21</t>
  </si>
  <si>
    <t>782,90</t>
  </si>
  <si>
    <t>33,00</t>
  </si>
  <si>
    <t>56,51</t>
  </si>
  <si>
    <t>2,37</t>
  </si>
  <si>
    <t>50,50</t>
  </si>
  <si>
    <t>0,17</t>
  </si>
  <si>
    <t>2,38</t>
  </si>
  <si>
    <t>179,64</t>
  </si>
  <si>
    <t>0,87</t>
  </si>
  <si>
    <t>3,11</t>
  </si>
  <si>
    <t>2,21</t>
  </si>
  <si>
    <t>1,43</t>
  </si>
  <si>
    <t>382,16</t>
  </si>
  <si>
    <t>122,59</t>
  </si>
  <si>
    <t>11,17</t>
  </si>
  <si>
    <t>0,73</t>
  </si>
  <si>
    <t>10,13</t>
  </si>
  <si>
    <t>89,51</t>
  </si>
  <si>
    <t>142,38</t>
  </si>
  <si>
    <t>2,55</t>
  </si>
  <si>
    <t>185,83</t>
  </si>
  <si>
    <t>5,93</t>
  </si>
  <si>
    <t>92,25</t>
  </si>
  <si>
    <t>10,86</t>
  </si>
  <si>
    <t>515,92</t>
  </si>
  <si>
    <t>330,76</t>
  </si>
  <si>
    <t>863,47</t>
  </si>
  <si>
    <t>4550,00</t>
  </si>
  <si>
    <t>23,00</t>
  </si>
  <si>
    <t>35,00</t>
  </si>
  <si>
    <t>120,00</t>
  </si>
  <si>
    <t>11,50</t>
  </si>
  <si>
    <t>117,00</t>
  </si>
  <si>
    <t>468,00</t>
  </si>
  <si>
    <t>3,47</t>
  </si>
  <si>
    <t>13,88</t>
  </si>
  <si>
    <t>2,70</t>
  </si>
  <si>
    <t>10,80</t>
  </si>
  <si>
    <t>7,20</t>
  </si>
  <si>
    <t>28,80</t>
  </si>
  <si>
    <t>108,00</t>
  </si>
  <si>
    <t>3,50</t>
  </si>
  <si>
    <t>13,50</t>
  </si>
  <si>
    <t>36,90</t>
  </si>
  <si>
    <t>147,60</t>
  </si>
  <si>
    <t>157,37</t>
  </si>
  <si>
    <t>629,48</t>
  </si>
  <si>
    <t>6,00</t>
  </si>
  <si>
    <t>10,50</t>
  </si>
  <si>
    <t>22,90</t>
  </si>
  <si>
    <t>43,40</t>
  </si>
  <si>
    <t>27,90</t>
  </si>
  <si>
    <t>38,40</t>
  </si>
  <si>
    <t>132,60</t>
  </si>
  <si>
    <t>26,00</t>
  </si>
  <si>
    <t>43,00</t>
  </si>
  <si>
    <t>69,90</t>
  </si>
  <si>
    <t>231,27</t>
  </si>
  <si>
    <t>297,00</t>
  </si>
  <si>
    <t>1294,00</t>
  </si>
  <si>
    <t>298,50</t>
  </si>
  <si>
    <t>299,25</t>
  </si>
  <si>
    <t>299,20</t>
  </si>
  <si>
    <t>171,27</t>
  </si>
  <si>
    <t>117,32</t>
  </si>
  <si>
    <t>171,15</t>
  </si>
  <si>
    <t>117,40</t>
  </si>
  <si>
    <t>166,27</t>
  </si>
  <si>
    <t>165,42</t>
  </si>
  <si>
    <t>166,28</t>
  </si>
  <si>
    <t>127,93</t>
  </si>
  <si>
    <t>157,38</t>
  </si>
  <si>
    <t>243,90</t>
  </si>
  <si>
    <t>83,67</t>
  </si>
  <si>
    <t>280,90</t>
  </si>
  <si>
    <t>77,39</t>
  </si>
  <si>
    <t>147,10</t>
  </si>
  <si>
    <t>106,25</t>
  </si>
  <si>
    <t>127,16</t>
  </si>
  <si>
    <t>156,26</t>
  </si>
  <si>
    <t>108,63</t>
  </si>
  <si>
    <t>95,33</t>
  </si>
  <si>
    <t>132,72</t>
  </si>
  <si>
    <t>98,47</t>
  </si>
  <si>
    <t>151,52</t>
  </si>
  <si>
    <t>90,41</t>
  </si>
  <si>
    <t>210,97</t>
  </si>
  <si>
    <t>296,25</t>
  </si>
  <si>
    <t>141,06</t>
  </si>
  <si>
    <t>509,80</t>
  </si>
  <si>
    <t>24,90</t>
  </si>
  <si>
    <t>470,59</t>
  </si>
  <si>
    <t>2,61</t>
  </si>
  <si>
    <t>210,08</t>
  </si>
  <si>
    <t>63,47</t>
  </si>
  <si>
    <t>71,35</t>
  </si>
  <si>
    <t>264,11</t>
  </si>
  <si>
    <t>66,80</t>
  </si>
  <si>
    <t>270,54</t>
  </si>
  <si>
    <t>229,89</t>
  </si>
  <si>
    <t>248,57</t>
  </si>
  <si>
    <t>160,77</t>
  </si>
  <si>
    <t>123,41</t>
  </si>
  <si>
    <t>180,99</t>
  </si>
  <si>
    <t>202,75</t>
  </si>
  <si>
    <t>177,06</t>
  </si>
  <si>
    <t>307,25</t>
  </si>
  <si>
    <t>279,72</t>
  </si>
  <si>
    <t>74,09</t>
  </si>
  <si>
    <t>122,01</t>
  </si>
  <si>
    <t>122,46</t>
  </si>
  <si>
    <t>111,42</t>
  </si>
  <si>
    <t>120,40</t>
  </si>
  <si>
    <t>102,24</t>
  </si>
  <si>
    <t>117,07</t>
  </si>
  <si>
    <t>102,90</t>
  </si>
  <si>
    <t>130,20</t>
  </si>
  <si>
    <t>131,39</t>
  </si>
  <si>
    <t>100,00124,26</t>
  </si>
  <si>
    <t>109,19</t>
  </si>
  <si>
    <t>124,31</t>
  </si>
  <si>
    <t>106,37</t>
  </si>
  <si>
    <t>273,97</t>
  </si>
  <si>
    <t>135,18</t>
  </si>
  <si>
    <t>113,52</t>
  </si>
  <si>
    <t>104,76</t>
  </si>
  <si>
    <t>12,96</t>
  </si>
  <si>
    <t>61,92</t>
  </si>
  <si>
    <t>41,96</t>
  </si>
  <si>
    <t>53,46</t>
  </si>
  <si>
    <t>94,86</t>
  </si>
  <si>
    <t>72,86</t>
  </si>
  <si>
    <t>257,73</t>
  </si>
  <si>
    <t>239,73</t>
  </si>
  <si>
    <t>115,23</t>
  </si>
  <si>
    <t>103,25</t>
  </si>
  <si>
    <t>137,60</t>
  </si>
  <si>
    <t>122,61</t>
  </si>
  <si>
    <t>Propuneri an curent  N 2025</t>
  </si>
  <si>
    <t xml:space="preserve">BUGETUL DE VENITURI SI CHELTUIELI ANUL </t>
  </si>
  <si>
    <t>41,00</t>
  </si>
  <si>
    <t>BUGETUL  DE  VENITURI  ŞI  CHELTUIELI  PE  ANUL 2025</t>
  </si>
  <si>
    <t>Cod postal 107645, Valea Doftanei, str.Calea Apelor, nr.108F</t>
  </si>
  <si>
    <t xml:space="preserve"> Realizat/ Preliminat  an precedent (N-1) 2024</t>
  </si>
  <si>
    <t>Propuneri  an curent N     2025</t>
  </si>
  <si>
    <t>Estimări an N+1              2026</t>
  </si>
  <si>
    <t>Estimări an N+2  2027</t>
  </si>
  <si>
    <t>310,00</t>
  </si>
  <si>
    <t>340,00</t>
  </si>
  <si>
    <t>320,00</t>
  </si>
  <si>
    <t>1254,00</t>
  </si>
  <si>
    <t>321,50</t>
  </si>
  <si>
    <t>341,50</t>
  </si>
  <si>
    <t>1260,00</t>
  </si>
  <si>
    <t>322,25</t>
  </si>
  <si>
    <t>342,30</t>
  </si>
  <si>
    <t>1263,00</t>
  </si>
  <si>
    <t>699,00</t>
  </si>
  <si>
    <t>702,00</t>
  </si>
  <si>
    <t>519,00</t>
  </si>
  <si>
    <t>474,89</t>
  </si>
  <si>
    <t>473,42</t>
  </si>
  <si>
    <t>91,32</t>
  </si>
  <si>
    <t>91,22</t>
  </si>
  <si>
    <t>520,00</t>
  </si>
  <si>
    <t>Prevederi an precedent N-1 2024</t>
  </si>
  <si>
    <t>Prevederi an N-2        2023</t>
  </si>
  <si>
    <t>111,70</t>
  </si>
  <si>
    <t>112,00</t>
  </si>
  <si>
    <t>38,00</t>
  </si>
  <si>
    <t>62,50</t>
  </si>
  <si>
    <t>200,92</t>
  </si>
  <si>
    <t>108,90</t>
  </si>
  <si>
    <t>346,52</t>
  </si>
  <si>
    <t>271,27</t>
  </si>
  <si>
    <t>1000,00</t>
  </si>
  <si>
    <t>263,00</t>
  </si>
  <si>
    <t>130,00</t>
  </si>
  <si>
    <t>145,24</t>
  </si>
  <si>
    <t>4875,00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</si>
</sst>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2"/>
      <color theme="3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sz val="12"/>
      <color rgb="FF0070C0"/>
      <name val="Arial"/>
      <family val="2"/>
    </font>
    <font>
      <b/>
      <u/>
      <sz val="10"/>
      <name val="Arial"/>
      <family val="2"/>
    </font>
    <font>
      <sz val="12"/>
      <color rgb="FF00B05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color rgb="FF00B050"/>
      <name val="Arial"/>
      <family val="2"/>
    </font>
    <font>
      <b/>
      <sz val="14"/>
      <name val="Arial"/>
      <family val="2"/>
      <charset val="238"/>
    </font>
    <font>
      <b/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b/>
      <sz val="12"/>
      <color theme="9" tint="-0.24997711111789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3">
    <xf numFmtId="0" fontId="0" fillId="0" borderId="0" xfId="0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wrapText="1"/>
    </xf>
    <xf numFmtId="0" fontId="3" fillId="0" borderId="0" xfId="0" applyFont="1" applyAlignment="1"/>
    <xf numFmtId="0" fontId="8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vertical="center"/>
    </xf>
    <xf numFmtId="0" fontId="9" fillId="0" borderId="0" xfId="1" applyFont="1" applyFill="1" applyBorder="1"/>
    <xf numFmtId="0" fontId="3" fillId="3" borderId="0" xfId="1" applyFont="1" applyFill="1" applyBorder="1" applyAlignment="1">
      <alignment horizontal="right" wrapText="1"/>
    </xf>
    <xf numFmtId="0" fontId="3" fillId="3" borderId="0" xfId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/>
    <xf numFmtId="0" fontId="9" fillId="3" borderId="0" xfId="1" applyFont="1" applyFill="1" applyBorder="1"/>
    <xf numFmtId="0" fontId="3" fillId="3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wrapText="1"/>
    </xf>
    <xf numFmtId="0" fontId="3" fillId="0" borderId="2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wrapText="1"/>
    </xf>
    <xf numFmtId="0" fontId="3" fillId="0" borderId="24" xfId="1" applyFont="1" applyFill="1" applyBorder="1" applyAlignment="1">
      <alignment horizontal="center"/>
    </xf>
    <xf numFmtId="2" fontId="3" fillId="0" borderId="24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/>
    </xf>
    <xf numFmtId="2" fontId="3" fillId="3" borderId="29" xfId="1" applyNumberFormat="1" applyFont="1" applyFill="1" applyBorder="1" applyAlignment="1">
      <alignment horizontal="right"/>
    </xf>
    <xf numFmtId="0" fontId="9" fillId="3" borderId="29" xfId="1" applyFont="1" applyFill="1" applyBorder="1" applyAlignment="1">
      <alignment horizontal="center"/>
    </xf>
    <xf numFmtId="1" fontId="9" fillId="0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 vertical="center"/>
    </xf>
    <xf numFmtId="0" fontId="9" fillId="4" borderId="29" xfId="1" applyFont="1" applyFill="1" applyBorder="1" applyAlignment="1">
      <alignment horizontal="center"/>
    </xf>
    <xf numFmtId="2" fontId="6" fillId="3" borderId="29" xfId="1" applyNumberFormat="1" applyFont="1" applyFill="1" applyBorder="1" applyAlignment="1">
      <alignment horizontal="center"/>
    </xf>
    <xf numFmtId="2" fontId="10" fillId="3" borderId="29" xfId="1" applyNumberFormat="1" applyFont="1" applyFill="1" applyBorder="1" applyAlignment="1">
      <alignment horizontal="center"/>
    </xf>
    <xf numFmtId="2" fontId="5" fillId="3" borderId="29" xfId="1" applyNumberFormat="1" applyFont="1" applyFill="1" applyBorder="1" applyAlignment="1">
      <alignment horizontal="center"/>
    </xf>
    <xf numFmtId="2" fontId="3" fillId="3" borderId="29" xfId="1" applyNumberFormat="1" applyFont="1" applyFill="1" applyBorder="1" applyAlignment="1">
      <alignment horizontal="center"/>
    </xf>
    <xf numFmtId="2" fontId="3" fillId="0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vertical="center"/>
    </xf>
    <xf numFmtId="0" fontId="9" fillId="0" borderId="29" xfId="1" applyFont="1" applyFill="1" applyBorder="1" applyAlignment="1">
      <alignment vertical="top" wrapText="1"/>
    </xf>
    <xf numFmtId="0" fontId="9" fillId="0" borderId="29" xfId="1" applyFont="1" applyFill="1" applyBorder="1" applyAlignment="1">
      <alignment horizontal="left" vertical="top" wrapText="1"/>
    </xf>
    <xf numFmtId="0" fontId="3" fillId="0" borderId="2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vertical="center" wrapText="1"/>
    </xf>
    <xf numFmtId="0" fontId="3" fillId="0" borderId="29" xfId="1" applyFont="1" applyFill="1" applyBorder="1" applyAlignment="1">
      <alignment vertical="top" wrapText="1"/>
    </xf>
    <xf numFmtId="0" fontId="12" fillId="0" borderId="29" xfId="1" applyFont="1" applyFill="1" applyBorder="1" applyAlignment="1">
      <alignment wrapText="1"/>
    </xf>
    <xf numFmtId="49" fontId="3" fillId="0" borderId="29" xfId="1" applyNumberFormat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left" vertical="top" wrapText="1"/>
    </xf>
    <xf numFmtId="0" fontId="3" fillId="0" borderId="30" xfId="1" applyFont="1" applyFill="1" applyBorder="1" applyAlignment="1">
      <alignment horizontal="left" vertical="top" wrapText="1"/>
    </xf>
    <xf numFmtId="0" fontId="3" fillId="0" borderId="28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left" vertical="top" wrapText="1"/>
    </xf>
    <xf numFmtId="2" fontId="3" fillId="3" borderId="28" xfId="1" applyNumberFormat="1" applyFont="1" applyFill="1" applyBorder="1" applyAlignment="1">
      <alignment horizontal="center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2" fontId="3" fillId="3" borderId="29" xfId="2" applyNumberFormat="1" applyFont="1" applyFill="1" applyBorder="1" applyAlignment="1">
      <alignment horizontal="center" wrapText="1"/>
    </xf>
    <xf numFmtId="2" fontId="15" fillId="3" borderId="29" xfId="2" applyNumberFormat="1" applyFont="1" applyFill="1" applyBorder="1" applyAlignment="1">
      <alignment horizontal="center" wrapText="1"/>
    </xf>
    <xf numFmtId="2" fontId="10" fillId="3" borderId="29" xfId="2" applyNumberFormat="1" applyFont="1" applyFill="1" applyBorder="1" applyAlignment="1">
      <alignment horizontal="center" wrapText="1"/>
    </xf>
    <xf numFmtId="0" fontId="3" fillId="0" borderId="28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/>
    </xf>
    <xf numFmtId="2" fontId="3" fillId="3" borderId="36" xfId="1" applyNumberFormat="1" applyFont="1" applyFill="1" applyBorder="1" applyAlignment="1">
      <alignment horizontal="center"/>
    </xf>
    <xf numFmtId="2" fontId="9" fillId="3" borderId="36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top" wrapText="1"/>
    </xf>
    <xf numFmtId="0" fontId="3" fillId="0" borderId="30" xfId="1" applyFont="1" applyFill="1" applyBorder="1" applyAlignment="1">
      <alignment horizontal="center" vertical="top" wrapText="1"/>
    </xf>
    <xf numFmtId="2" fontId="5" fillId="3" borderId="36" xfId="1" applyNumberFormat="1" applyFont="1" applyFill="1" applyBorder="1" applyAlignment="1">
      <alignment horizontal="center"/>
    </xf>
    <xf numFmtId="0" fontId="3" fillId="0" borderId="15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center" vertical="center"/>
    </xf>
    <xf numFmtId="1" fontId="6" fillId="3" borderId="29" xfId="1" applyNumberFormat="1" applyFont="1" applyFill="1" applyBorder="1" applyAlignment="1">
      <alignment horizontal="center"/>
    </xf>
    <xf numFmtId="1" fontId="3" fillId="3" borderId="29" xfId="1" applyNumberFormat="1" applyFont="1" applyFill="1" applyBorder="1" applyAlignment="1">
      <alignment horizontal="center"/>
    </xf>
    <xf numFmtId="2" fontId="9" fillId="3" borderId="29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left" vertical="top" wrapText="1"/>
    </xf>
    <xf numFmtId="0" fontId="9" fillId="0" borderId="36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center" vertical="center"/>
    </xf>
    <xf numFmtId="2" fontId="7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vertical="center" wrapText="1"/>
    </xf>
    <xf numFmtId="2" fontId="3" fillId="3" borderId="0" xfId="1" applyNumberFormat="1" applyFont="1" applyFill="1" applyBorder="1"/>
    <xf numFmtId="0" fontId="7" fillId="3" borderId="0" xfId="1" applyFont="1" applyFill="1" applyBorder="1" applyAlignment="1">
      <alignment wrapText="1"/>
    </xf>
    <xf numFmtId="0" fontId="8" fillId="3" borderId="0" xfId="1" applyFont="1" applyFill="1" applyBorder="1" applyAlignment="1">
      <alignment horizontal="center"/>
    </xf>
    <xf numFmtId="2" fontId="7" fillId="3" borderId="0" xfId="1" applyNumberFormat="1" applyFont="1" applyFill="1" applyBorder="1" applyAlignment="1">
      <alignment horizontal="right"/>
    </xf>
    <xf numFmtId="0" fontId="8" fillId="3" borderId="0" xfId="1" applyFont="1" applyFill="1" applyBorder="1"/>
    <xf numFmtId="0" fontId="7" fillId="3" borderId="0" xfId="1" applyFont="1" applyFill="1" applyBorder="1"/>
    <xf numFmtId="0" fontId="7" fillId="3" borderId="0" xfId="1" applyFont="1" applyFill="1" applyBorder="1" applyAlignment="1"/>
    <xf numFmtId="0" fontId="3" fillId="3" borderId="0" xfId="1" applyFont="1" applyFill="1" applyBorder="1" applyAlignment="1"/>
    <xf numFmtId="0" fontId="2" fillId="0" borderId="0" xfId="1" applyFont="1" applyFill="1" applyBorder="1"/>
    <xf numFmtId="0" fontId="9" fillId="3" borderId="0" xfId="2" applyFont="1" applyFill="1" applyBorder="1" applyAlignment="1">
      <alignment horizontal="center"/>
    </xf>
    <xf numFmtId="2" fontId="3" fillId="3" borderId="0" xfId="2" applyNumberFormat="1" applyFont="1" applyFill="1" applyBorder="1"/>
    <xf numFmtId="0" fontId="3" fillId="0" borderId="0" xfId="2" applyFont="1" applyFill="1" applyAlignment="1">
      <alignment horizontal="left" vertical="top"/>
    </xf>
    <xf numFmtId="0" fontId="3" fillId="0" borderId="0" xfId="2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wrapText="1"/>
    </xf>
    <xf numFmtId="0" fontId="1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wrapText="1"/>
    </xf>
    <xf numFmtId="0" fontId="1" fillId="0" borderId="0" xfId="2" applyFont="1" applyFill="1" applyBorder="1" applyAlignment="1"/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7" xfId="2" applyFont="1" applyFill="1" applyBorder="1" applyAlignment="1">
      <alignment wrapText="1"/>
    </xf>
    <xf numFmtId="0" fontId="1" fillId="0" borderId="7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7" fillId="0" borderId="0" xfId="2" applyFont="1" applyFill="1" applyBorder="1"/>
    <xf numFmtId="0" fontId="1" fillId="0" borderId="8" xfId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wrapText="1"/>
    </xf>
    <xf numFmtId="0" fontId="1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center" wrapText="1"/>
    </xf>
    <xf numFmtId="0" fontId="5" fillId="3" borderId="8" xfId="2" applyFont="1" applyFill="1" applyBorder="1" applyAlignment="1">
      <alignment horizontal="center" wrapText="1"/>
    </xf>
    <xf numFmtId="2" fontId="5" fillId="3" borderId="8" xfId="2" applyNumberFormat="1" applyFont="1" applyFill="1" applyBorder="1" applyAlignment="1">
      <alignment horizontal="center" wrapText="1"/>
    </xf>
    <xf numFmtId="0" fontId="19" fillId="3" borderId="8" xfId="2" applyFont="1" applyFill="1" applyBorder="1" applyAlignment="1">
      <alignment horizontal="center" wrapText="1"/>
    </xf>
    <xf numFmtId="0" fontId="6" fillId="0" borderId="8" xfId="2" applyFont="1" applyFill="1" applyBorder="1" applyAlignment="1">
      <alignment horizontal="center" wrapText="1"/>
    </xf>
    <xf numFmtId="2" fontId="6" fillId="0" borderId="8" xfId="2" applyNumberFormat="1" applyFont="1" applyFill="1" applyBorder="1" applyAlignment="1">
      <alignment horizontal="center" wrapText="1"/>
    </xf>
    <xf numFmtId="0" fontId="1" fillId="0" borderId="29" xfId="1" applyFont="1" applyFill="1" applyBorder="1" applyAlignment="1">
      <alignment vertical="top" wrapText="1"/>
    </xf>
    <xf numFmtId="2" fontId="3" fillId="0" borderId="8" xfId="2" applyNumberFormat="1" applyFont="1" applyFill="1" applyBorder="1" applyAlignment="1">
      <alignment horizontal="center" wrapText="1"/>
    </xf>
    <xf numFmtId="0" fontId="9" fillId="0" borderId="0" xfId="2" applyFont="1" applyFill="1" applyAlignment="1">
      <alignment horizontal="center"/>
    </xf>
    <xf numFmtId="2" fontId="10" fillId="3" borderId="8" xfId="2" applyNumberFormat="1" applyFont="1" applyFill="1" applyBorder="1" applyAlignment="1">
      <alignment horizontal="center" wrapText="1"/>
    </xf>
    <xf numFmtId="2" fontId="10" fillId="0" borderId="8" xfId="2" applyNumberFormat="1" applyFont="1" applyFill="1" applyBorder="1" applyAlignment="1">
      <alignment horizontal="center" wrapText="1"/>
    </xf>
    <xf numFmtId="0" fontId="1" fillId="0" borderId="4" xfId="2" applyFont="1" applyFill="1" applyBorder="1" applyAlignment="1">
      <alignment vertical="center" wrapText="1"/>
    </xf>
    <xf numFmtId="0" fontId="1" fillId="0" borderId="13" xfId="2" applyFont="1" applyFill="1" applyBorder="1" applyAlignment="1">
      <alignment vertical="center" wrapText="1"/>
    </xf>
    <xf numFmtId="2" fontId="6" fillId="0" borderId="0" xfId="2" applyNumberFormat="1" applyFont="1" applyFill="1" applyAlignment="1">
      <alignment horizontal="center"/>
    </xf>
    <xf numFmtId="0" fontId="1" fillId="0" borderId="1" xfId="2" applyFont="1" applyFill="1" applyBorder="1" applyAlignment="1">
      <alignment vertical="top" wrapText="1"/>
    </xf>
    <xf numFmtId="2" fontId="5" fillId="0" borderId="8" xfId="2" applyNumberFormat="1" applyFont="1" applyFill="1" applyBorder="1" applyAlignment="1">
      <alignment horizontal="center" wrapText="1"/>
    </xf>
    <xf numFmtId="0" fontId="2" fillId="0" borderId="37" xfId="0" applyFont="1" applyBorder="1" applyAlignment="1">
      <alignment vertical="top" wrapText="1"/>
    </xf>
    <xf numFmtId="0" fontId="1" fillId="0" borderId="30" xfId="1" applyFont="1" applyFill="1" applyBorder="1" applyAlignment="1">
      <alignment vertical="center"/>
    </xf>
    <xf numFmtId="0" fontId="1" fillId="0" borderId="15" xfId="1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1" fillId="0" borderId="0" xfId="2" applyFont="1" applyFill="1" applyBorder="1" applyAlignment="1">
      <alignment vertical="center" wrapText="1"/>
    </xf>
    <xf numFmtId="0" fontId="1" fillId="0" borderId="8" xfId="2" applyFont="1" applyFill="1" applyBorder="1" applyAlignment="1">
      <alignment horizontal="center" wrapText="1"/>
    </xf>
    <xf numFmtId="2" fontId="21" fillId="0" borderId="8" xfId="2" applyNumberFormat="1" applyFont="1" applyFill="1" applyBorder="1" applyAlignment="1">
      <alignment horizontal="center" wrapText="1"/>
    </xf>
    <xf numFmtId="2" fontId="21" fillId="0" borderId="0" xfId="2" applyNumberFormat="1" applyFont="1" applyFill="1" applyAlignment="1">
      <alignment horizontal="center"/>
    </xf>
    <xf numFmtId="2" fontId="6" fillId="3" borderId="8" xfId="2" applyNumberFormat="1" applyFont="1" applyFill="1" applyBorder="1" applyAlignment="1">
      <alignment horizontal="center" wrapText="1"/>
    </xf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wrapText="1"/>
    </xf>
    <xf numFmtId="0" fontId="8" fillId="0" borderId="0" xfId="1" applyFont="1" applyFill="1" applyBorder="1"/>
    <xf numFmtId="0" fontId="18" fillId="0" borderId="0" xfId="0" applyFont="1"/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wrapText="1"/>
    </xf>
    <xf numFmtId="0" fontId="18" fillId="0" borderId="0" xfId="0" applyFont="1" applyAlignment="1"/>
    <xf numFmtId="0" fontId="22" fillId="0" borderId="0" xfId="0" applyFont="1"/>
    <xf numFmtId="0" fontId="18" fillId="0" borderId="0" xfId="0" applyFont="1" applyFill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0" xfId="0" applyFont="1"/>
    <xf numFmtId="0" fontId="18" fillId="0" borderId="2" xfId="0" applyFont="1" applyBorder="1" applyAlignment="1">
      <alignment horizontal="left"/>
    </xf>
    <xf numFmtId="2" fontId="24" fillId="0" borderId="14" xfId="0" applyNumberFormat="1" applyFont="1" applyBorder="1" applyAlignment="1">
      <alignment horizontal="right"/>
    </xf>
    <xf numFmtId="2" fontId="24" fillId="0" borderId="15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2" fontId="24" fillId="0" borderId="17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25" fillId="2" borderId="18" xfId="0" applyFont="1" applyFill="1" applyBorder="1" applyAlignment="1">
      <alignment horizontal="left" vertical="top" wrapText="1"/>
    </xf>
    <xf numFmtId="2" fontId="27" fillId="0" borderId="14" xfId="0" applyNumberFormat="1" applyFont="1" applyBorder="1" applyAlignment="1">
      <alignment horizontal="right"/>
    </xf>
    <xf numFmtId="2" fontId="27" fillId="0" borderId="15" xfId="0" applyNumberFormat="1" applyFont="1" applyBorder="1" applyAlignment="1">
      <alignment horizontal="right"/>
    </xf>
    <xf numFmtId="2" fontId="27" fillId="0" borderId="16" xfId="0" applyNumberFormat="1" applyFont="1" applyBorder="1" applyAlignment="1">
      <alignment horizontal="right"/>
    </xf>
    <xf numFmtId="2" fontId="27" fillId="0" borderId="17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horizontal="center"/>
    </xf>
    <xf numFmtId="49" fontId="25" fillId="0" borderId="18" xfId="0" applyNumberFormat="1" applyFont="1" applyBorder="1" applyAlignment="1">
      <alignment horizontal="left" vertical="top" wrapText="1"/>
    </xf>
    <xf numFmtId="2" fontId="18" fillId="0" borderId="14" xfId="0" applyNumberFormat="1" applyFont="1" applyBorder="1" applyAlignment="1">
      <alignment horizontal="right"/>
    </xf>
    <xf numFmtId="2" fontId="18" fillId="0" borderId="15" xfId="0" applyNumberFormat="1" applyFont="1" applyBorder="1" applyAlignment="1">
      <alignment horizontal="right"/>
    </xf>
    <xf numFmtId="2" fontId="18" fillId="0" borderId="16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0" fontId="28" fillId="0" borderId="20" xfId="0" applyFont="1" applyBorder="1" applyAlignment="1">
      <alignment horizontal="center"/>
    </xf>
    <xf numFmtId="0" fontId="18" fillId="0" borderId="21" xfId="1" applyFont="1" applyFill="1" applyBorder="1" applyAlignment="1">
      <alignment vertical="center" wrapText="1"/>
    </xf>
    <xf numFmtId="2" fontId="18" fillId="0" borderId="22" xfId="1" applyNumberFormat="1" applyFont="1" applyFill="1" applyBorder="1" applyAlignment="1">
      <alignment horizontal="right" vertical="center" wrapText="1"/>
    </xf>
    <xf numFmtId="2" fontId="18" fillId="0" borderId="23" xfId="0" applyNumberFormat="1" applyFont="1" applyBorder="1" applyAlignment="1">
      <alignment horizontal="right"/>
    </xf>
    <xf numFmtId="2" fontId="24" fillId="0" borderId="20" xfId="0" applyNumberFormat="1" applyFont="1" applyBorder="1" applyAlignment="1">
      <alignment horizontal="right"/>
    </xf>
    <xf numFmtId="2" fontId="18" fillId="0" borderId="20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1" applyFont="1" applyFill="1" applyBorder="1" applyAlignment="1">
      <alignment horizontal="center" wrapText="1"/>
    </xf>
    <xf numFmtId="2" fontId="29" fillId="3" borderId="29" xfId="1" applyNumberFormat="1" applyFont="1" applyFill="1" applyBorder="1" applyAlignment="1">
      <alignment horizontal="center"/>
    </xf>
    <xf numFmtId="2" fontId="30" fillId="3" borderId="29" xfId="1" applyNumberFormat="1" applyFont="1" applyFill="1" applyBorder="1" applyAlignment="1">
      <alignment horizontal="center"/>
    </xf>
    <xf numFmtId="2" fontId="30" fillId="0" borderId="29" xfId="1" applyNumberFormat="1" applyFont="1" applyFill="1" applyBorder="1" applyAlignment="1">
      <alignment horizontal="center"/>
    </xf>
    <xf numFmtId="2" fontId="31" fillId="3" borderId="29" xfId="1" applyNumberFormat="1" applyFont="1" applyFill="1" applyBorder="1" applyAlignment="1">
      <alignment horizontal="center"/>
    </xf>
    <xf numFmtId="0" fontId="3" fillId="0" borderId="29" xfId="1" applyFont="1" applyFill="1" applyBorder="1" applyAlignment="1">
      <alignment horizontal="left" vertical="top" wrapText="1"/>
    </xf>
    <xf numFmtId="2" fontId="2" fillId="3" borderId="33" xfId="1" applyNumberFormat="1" applyFont="1" applyFill="1" applyBorder="1" applyAlignment="1">
      <alignment horizontal="center"/>
    </xf>
    <xf numFmtId="2" fontId="32" fillId="3" borderId="33" xfId="1" applyNumberFormat="1" applyFont="1" applyFill="1" applyBorder="1" applyAlignment="1">
      <alignment horizontal="center"/>
    </xf>
    <xf numFmtId="2" fontId="32" fillId="3" borderId="31" xfId="1" applyNumberFormat="1" applyFont="1" applyFill="1" applyBorder="1" applyAlignment="1">
      <alignment horizontal="center"/>
    </xf>
    <xf numFmtId="0" fontId="1" fillId="0" borderId="8" xfId="2" applyFont="1" applyFill="1" applyBorder="1" applyAlignment="1">
      <alignment horizontal="left" vertical="top" wrapText="1"/>
    </xf>
    <xf numFmtId="0" fontId="1" fillId="0" borderId="8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9" fontId="18" fillId="0" borderId="5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9" fontId="18" fillId="0" borderId="1" xfId="0" applyNumberFormat="1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3" fillId="0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left" vertical="center"/>
    </xf>
    <xf numFmtId="0" fontId="3" fillId="0" borderId="29" xfId="2" applyFont="1" applyFill="1" applyBorder="1" applyAlignment="1">
      <alignment horizontal="left" vertical="top" wrapText="1"/>
    </xf>
    <xf numFmtId="0" fontId="3" fillId="3" borderId="29" xfId="2" applyFont="1" applyFill="1" applyBorder="1" applyAlignment="1">
      <alignment horizontal="left" vertical="top" wrapText="1"/>
    </xf>
    <xf numFmtId="0" fontId="9" fillId="3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top" wrapText="1"/>
    </xf>
    <xf numFmtId="0" fontId="7" fillId="3" borderId="0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left" vertical="top" wrapText="1"/>
    </xf>
    <xf numFmtId="0" fontId="3" fillId="0" borderId="30" xfId="1" applyFont="1" applyFill="1" applyBorder="1" applyAlignment="1">
      <alignment horizontal="left" vertical="top" wrapText="1"/>
    </xf>
    <xf numFmtId="0" fontId="3" fillId="0" borderId="36" xfId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center" vertical="top" wrapText="1"/>
    </xf>
    <xf numFmtId="0" fontId="3" fillId="0" borderId="30" xfId="1" applyFont="1" applyFill="1" applyBorder="1" applyAlignment="1">
      <alignment horizontal="center" vertical="top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 vertical="center" wrapText="1"/>
    </xf>
    <xf numFmtId="0" fontId="9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/>
    <xf numFmtId="0" fontId="9" fillId="0" borderId="29" xfId="1" applyFont="1" applyFill="1" applyBorder="1" applyAlignment="1"/>
    <xf numFmtId="0" fontId="9" fillId="0" borderId="29" xfId="1" applyFont="1" applyFill="1" applyBorder="1" applyAlignment="1">
      <alignment vertical="top" wrapText="1"/>
    </xf>
    <xf numFmtId="0" fontId="13" fillId="0" borderId="29" xfId="1" applyFont="1" applyFill="1" applyBorder="1" applyAlignment="1">
      <alignment horizontal="center" vertical="top" wrapText="1"/>
    </xf>
    <xf numFmtId="0" fontId="3" fillId="0" borderId="28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left" vertical="center" wrapText="1"/>
    </xf>
    <xf numFmtId="0" fontId="3" fillId="0" borderId="29" xfId="1" applyFont="1" applyFill="1" applyBorder="1"/>
    <xf numFmtId="0" fontId="9" fillId="0" borderId="29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9" fillId="0" borderId="30" xfId="0" applyFont="1" applyBorder="1" applyAlignment="1"/>
    <xf numFmtId="0" fontId="3" fillId="0" borderId="15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horizontal="center" vertical="top" wrapText="1"/>
    </xf>
    <xf numFmtId="0" fontId="3" fillId="4" borderId="36" xfId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2" fontId="3" fillId="0" borderId="28" xfId="1" applyNumberFormat="1" applyFont="1" applyFill="1" applyBorder="1" applyAlignment="1">
      <alignment horizontal="center" vertical="center"/>
    </xf>
    <xf numFmtId="2" fontId="3" fillId="0" borderId="36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2" fontId="3" fillId="0" borderId="28" xfId="1" applyNumberFormat="1" applyFont="1" applyFill="1" applyBorder="1" applyAlignment="1">
      <alignment horizontal="right" vertical="center" wrapText="1"/>
    </xf>
    <xf numFmtId="2" fontId="3" fillId="0" borderId="33" xfId="0" applyNumberFormat="1" applyFont="1" applyBorder="1" applyAlignment="1">
      <alignment horizontal="right" vertical="center" wrapText="1"/>
    </xf>
    <xf numFmtId="2" fontId="3" fillId="0" borderId="36" xfId="0" applyNumberFormat="1" applyFont="1" applyBorder="1" applyAlignment="1">
      <alignment horizontal="right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top" wrapText="1"/>
    </xf>
    <xf numFmtId="0" fontId="1" fillId="0" borderId="38" xfId="2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0" fontId="1" fillId="0" borderId="38" xfId="2" applyFont="1" applyFill="1" applyBorder="1" applyAlignment="1">
      <alignment horizontal="left" vertical="top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left" vertical="top" wrapText="1"/>
    </xf>
    <xf numFmtId="0" fontId="2" fillId="0" borderId="4" xfId="2" applyFont="1" applyBorder="1" applyAlignment="1">
      <alignment wrapText="1"/>
    </xf>
    <xf numFmtId="0" fontId="2" fillId="0" borderId="8" xfId="2" applyFont="1" applyFill="1" applyBorder="1" applyAlignment="1">
      <alignment horizontal="left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_BVC sint. v.23.01.2013" xfId="2"/>
    <cellStyle name="Normal_Copy of Copy of BVC analiti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H13" sqref="H13"/>
    </sheetView>
  </sheetViews>
  <sheetFormatPr defaultRowHeight="15"/>
  <cols>
    <col min="1" max="1" width="6.42578125" customWidth="1"/>
    <col min="2" max="2" width="47.85546875" customWidth="1"/>
    <col min="3" max="3" width="11" customWidth="1"/>
    <col min="4" max="4" width="16" customWidth="1"/>
    <col min="5" max="5" width="14" customWidth="1"/>
    <col min="6" max="6" width="14.7109375" customWidth="1"/>
    <col min="7" max="7" width="12.42578125" customWidth="1"/>
    <col min="8" max="8" width="10.28515625" customWidth="1"/>
  </cols>
  <sheetData>
    <row r="1" spans="1:11" ht="18">
      <c r="A1" s="166"/>
      <c r="B1" s="167" t="s">
        <v>0</v>
      </c>
      <c r="C1" s="167"/>
      <c r="D1" s="167"/>
      <c r="E1" s="167"/>
      <c r="F1" s="167"/>
      <c r="G1" s="168"/>
      <c r="H1" s="169"/>
      <c r="I1" s="170"/>
      <c r="J1" s="170"/>
      <c r="K1" s="170"/>
    </row>
    <row r="2" spans="1:11" ht="18.75">
      <c r="A2" s="171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8.7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ht="18.7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8.75">
      <c r="A5" s="171"/>
      <c r="B5" s="171"/>
      <c r="C5" s="171"/>
      <c r="D5" s="171"/>
      <c r="E5" s="171"/>
      <c r="F5" s="171"/>
      <c r="G5" s="172" t="s">
        <v>2</v>
      </c>
      <c r="H5" s="171"/>
      <c r="I5" s="171"/>
      <c r="J5" s="171"/>
      <c r="K5" s="171"/>
    </row>
    <row r="6" spans="1:11" ht="18.75">
      <c r="A6" s="171"/>
      <c r="B6" s="228" t="s">
        <v>3</v>
      </c>
      <c r="C6" s="228"/>
      <c r="D6" s="228"/>
      <c r="E6" s="228"/>
      <c r="F6" s="228"/>
      <c r="G6" s="228"/>
      <c r="H6" s="228"/>
      <c r="I6" s="171"/>
      <c r="J6" s="171"/>
      <c r="K6" s="171"/>
    </row>
    <row r="7" spans="1:11" ht="18.7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9.5" thickBot="1">
      <c r="A8" s="171"/>
      <c r="B8" s="171"/>
      <c r="C8" s="171"/>
      <c r="D8" s="171"/>
      <c r="E8" s="171"/>
      <c r="F8" s="171"/>
      <c r="G8" s="171"/>
      <c r="H8" s="173" t="s">
        <v>4</v>
      </c>
      <c r="I8" s="171"/>
      <c r="J8" s="171"/>
      <c r="K8" s="171"/>
    </row>
    <row r="9" spans="1:11" ht="19.5" thickBot="1">
      <c r="A9" s="174" t="s">
        <v>5</v>
      </c>
      <c r="B9" s="229" t="s">
        <v>6</v>
      </c>
      <c r="C9" s="231" t="s">
        <v>624</v>
      </c>
      <c r="D9" s="232"/>
      <c r="E9" s="233" t="s">
        <v>7</v>
      </c>
      <c r="F9" s="231" t="s">
        <v>623</v>
      </c>
      <c r="G9" s="232"/>
      <c r="H9" s="235" t="s">
        <v>8</v>
      </c>
      <c r="I9" s="171"/>
      <c r="J9" s="171"/>
      <c r="K9" s="171"/>
    </row>
    <row r="10" spans="1:11" ht="19.5" thickBot="1">
      <c r="A10" s="175" t="s">
        <v>9</v>
      </c>
      <c r="B10" s="230"/>
      <c r="C10" s="176" t="s">
        <v>10</v>
      </c>
      <c r="D10" s="176" t="s">
        <v>11</v>
      </c>
      <c r="E10" s="234"/>
      <c r="F10" s="177" t="s">
        <v>10</v>
      </c>
      <c r="G10" s="177" t="s">
        <v>11</v>
      </c>
      <c r="H10" s="236"/>
      <c r="I10" s="171"/>
      <c r="J10" s="171"/>
      <c r="K10" s="171"/>
    </row>
    <row r="11" spans="1:11" ht="18.75" thickBot="1">
      <c r="A11" s="178">
        <v>0</v>
      </c>
      <c r="B11" s="179">
        <v>1</v>
      </c>
      <c r="C11" s="180">
        <v>2</v>
      </c>
      <c r="D11" s="181">
        <v>3</v>
      </c>
      <c r="E11" s="182">
        <v>4</v>
      </c>
      <c r="F11" s="182">
        <v>5</v>
      </c>
      <c r="G11" s="183">
        <v>6</v>
      </c>
      <c r="H11" s="182">
        <v>7</v>
      </c>
      <c r="I11" s="184"/>
      <c r="J11" s="184"/>
      <c r="K11" s="184"/>
    </row>
    <row r="12" spans="1:11" ht="18">
      <c r="A12" s="182" t="s">
        <v>12</v>
      </c>
      <c r="B12" s="185" t="s">
        <v>13</v>
      </c>
      <c r="C12" s="186" t="s">
        <v>622</v>
      </c>
      <c r="D12" s="187" t="s">
        <v>618</v>
      </c>
      <c r="E12" s="188" t="s">
        <v>620</v>
      </c>
      <c r="F12" s="188" t="s">
        <v>616</v>
      </c>
      <c r="G12" s="189" t="s">
        <v>456</v>
      </c>
      <c r="H12" s="188" t="s">
        <v>625</v>
      </c>
      <c r="I12" s="184"/>
      <c r="J12" s="184"/>
      <c r="K12" s="184"/>
    </row>
    <row r="13" spans="1:11" ht="18.75">
      <c r="A13" s="190">
        <v>1</v>
      </c>
      <c r="B13" s="191" t="s">
        <v>342</v>
      </c>
      <c r="C13" s="192" t="s">
        <v>617</v>
      </c>
      <c r="D13" s="193" t="s">
        <v>619</v>
      </c>
      <c r="E13" s="188" t="s">
        <v>621</v>
      </c>
      <c r="F13" s="194" t="s">
        <v>615</v>
      </c>
      <c r="G13" s="195" t="s">
        <v>458</v>
      </c>
      <c r="H13" s="188" t="s">
        <v>626</v>
      </c>
      <c r="I13" s="171"/>
      <c r="J13" s="171"/>
      <c r="K13" s="171"/>
    </row>
    <row r="14" spans="1:11" ht="19.5" thickBot="1">
      <c r="A14" s="196" t="s">
        <v>14</v>
      </c>
      <c r="B14" s="197" t="s">
        <v>15</v>
      </c>
      <c r="C14" s="198" t="s">
        <v>359</v>
      </c>
      <c r="D14" s="199" t="s">
        <v>376</v>
      </c>
      <c r="E14" s="188" t="s">
        <v>446</v>
      </c>
      <c r="F14" s="200" t="s">
        <v>366</v>
      </c>
      <c r="G14" s="201" t="s">
        <v>455</v>
      </c>
      <c r="H14" s="188" t="s">
        <v>598</v>
      </c>
      <c r="I14" s="171"/>
      <c r="J14" s="171"/>
      <c r="K14" s="171"/>
    </row>
    <row r="15" spans="1:11" ht="19.5" thickBot="1">
      <c r="A15" s="202" t="s">
        <v>16</v>
      </c>
      <c r="B15" s="203" t="s">
        <v>17</v>
      </c>
      <c r="C15" s="204"/>
      <c r="D15" s="205"/>
      <c r="E15" s="206">
        <v>0</v>
      </c>
      <c r="F15" s="207"/>
      <c r="G15" s="208"/>
      <c r="H15" s="206">
        <v>0</v>
      </c>
      <c r="I15" s="171"/>
      <c r="J15" s="171"/>
      <c r="K15" s="171"/>
    </row>
    <row r="16" spans="1:11" ht="18.75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ht="18.75">
      <c r="A17" s="209" t="s">
        <v>18</v>
      </c>
      <c r="B17" s="184" t="s">
        <v>19</v>
      </c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 ht="18.7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 ht="18.75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  <row r="20" spans="1:11" ht="18.75">
      <c r="A20" s="171"/>
      <c r="B20" s="224" t="s">
        <v>20</v>
      </c>
      <c r="C20" s="224"/>
      <c r="D20" s="171"/>
      <c r="E20" s="171"/>
      <c r="F20" s="225" t="s">
        <v>21</v>
      </c>
      <c r="G20" s="225"/>
      <c r="H20" s="225"/>
      <c r="I20" s="171"/>
      <c r="J20" s="171"/>
      <c r="K20" s="171"/>
    </row>
    <row r="21" spans="1:11" ht="18.75">
      <c r="A21" s="171"/>
      <c r="B21" s="210" t="s">
        <v>349</v>
      </c>
      <c r="C21" s="171"/>
      <c r="D21" s="171"/>
      <c r="E21" s="171"/>
      <c r="F21" s="226"/>
      <c r="G21" s="226"/>
      <c r="H21" s="226"/>
      <c r="I21" s="171"/>
      <c r="J21" s="171"/>
      <c r="K21" s="171"/>
    </row>
    <row r="22" spans="1:11" ht="18.7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ht="18.75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11" ht="18.7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</row>
    <row r="25" spans="1:11" ht="18.7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ht="18.75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10">
    <mergeCell ref="B20:C20"/>
    <mergeCell ref="F20:H20"/>
    <mergeCell ref="F21:H21"/>
    <mergeCell ref="B2:K2"/>
    <mergeCell ref="B6:H6"/>
    <mergeCell ref="B9:B10"/>
    <mergeCell ref="C9:D9"/>
    <mergeCell ref="E9:E10"/>
    <mergeCell ref="F9:G9"/>
    <mergeCell ref="H9:H10"/>
  </mergeCells>
  <pageMargins left="0.7" right="0.7" top="0.75" bottom="0.75" header="0.3" footer="0.3"/>
  <pageSetup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3"/>
  <sheetViews>
    <sheetView topLeftCell="A25" workbookViewId="0">
      <selection activeCell="O171" sqref="O171"/>
    </sheetView>
  </sheetViews>
  <sheetFormatPr defaultRowHeight="15"/>
  <cols>
    <col min="1" max="1" width="3.140625" customWidth="1"/>
    <col min="2" max="2" width="3.42578125" customWidth="1"/>
    <col min="3" max="3" width="3.140625" customWidth="1"/>
    <col min="4" max="4" width="4.5703125" customWidth="1"/>
    <col min="5" max="5" width="35.140625" customWidth="1"/>
    <col min="6" max="6" width="5.5703125" customWidth="1"/>
    <col min="7" max="7" width="14.140625" customWidth="1"/>
    <col min="8" max="8" width="9.7109375" customWidth="1"/>
    <col min="9" max="9" width="9.5703125" customWidth="1"/>
    <col min="10" max="10" width="14.42578125" customWidth="1"/>
    <col min="11" max="11" width="10" customWidth="1"/>
    <col min="12" max="12" width="9.5703125" customWidth="1"/>
    <col min="13" max="13" width="10" customWidth="1"/>
    <col min="14" max="14" width="9.7109375" customWidth="1"/>
    <col min="15" max="16" width="9.42578125" customWidth="1"/>
    <col min="17" max="17" width="11.5703125" customWidth="1"/>
    <col min="18" max="18" width="9.5703125" bestFit="1" customWidth="1"/>
  </cols>
  <sheetData>
    <row r="1" spans="1:17" ht="15.75">
      <c r="A1" s="1" t="s">
        <v>0</v>
      </c>
      <c r="B1" s="1"/>
      <c r="C1" s="1"/>
      <c r="D1" s="1"/>
      <c r="E1" s="1"/>
      <c r="F1" s="2"/>
      <c r="G1" s="3"/>
      <c r="H1" s="4"/>
      <c r="I1" s="4"/>
      <c r="J1" s="4"/>
      <c r="K1" s="7"/>
      <c r="L1" s="8"/>
      <c r="M1" s="9"/>
      <c r="N1" s="9"/>
      <c r="O1" s="10"/>
      <c r="P1" s="10"/>
      <c r="Q1" s="11"/>
    </row>
    <row r="2" spans="1:17" ht="15.75">
      <c r="A2" s="281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12"/>
      <c r="L2" s="8"/>
      <c r="M2" s="9"/>
      <c r="N2" s="9"/>
      <c r="O2" s="9" t="s">
        <v>22</v>
      </c>
      <c r="P2" s="10"/>
      <c r="Q2" s="11"/>
    </row>
    <row r="3" spans="1:17" ht="15.75">
      <c r="A3" s="6"/>
      <c r="B3" s="6"/>
      <c r="C3" s="6"/>
      <c r="D3" s="6"/>
      <c r="E3" s="6"/>
      <c r="F3" s="6"/>
      <c r="G3" s="6"/>
      <c r="H3" s="6"/>
      <c r="I3" s="6"/>
      <c r="J3" s="6"/>
      <c r="K3" s="12"/>
      <c r="L3" s="8"/>
      <c r="M3" s="9"/>
      <c r="N3" s="9"/>
      <c r="O3" s="9"/>
      <c r="P3" s="10"/>
      <c r="Q3" s="11"/>
    </row>
    <row r="4" spans="1:17" ht="15.75">
      <c r="A4" s="1" t="s">
        <v>23</v>
      </c>
      <c r="B4" s="1"/>
      <c r="C4" s="1"/>
      <c r="D4" s="1"/>
      <c r="E4" s="1"/>
      <c r="F4" s="1"/>
      <c r="G4" s="1"/>
      <c r="H4" s="1"/>
      <c r="I4" s="1"/>
      <c r="J4" s="1"/>
      <c r="K4" s="13"/>
      <c r="L4" s="13"/>
      <c r="M4" s="13"/>
      <c r="N4" s="13"/>
      <c r="O4" s="9"/>
      <c r="P4" s="10"/>
      <c r="Q4" s="11"/>
    </row>
    <row r="5" spans="1:17" ht="15.75">
      <c r="A5" s="1"/>
      <c r="B5" s="1"/>
      <c r="C5" s="1"/>
      <c r="D5" s="1"/>
      <c r="E5" s="1" t="s">
        <v>24</v>
      </c>
      <c r="F5" s="1"/>
      <c r="G5" s="1"/>
      <c r="H5" s="1"/>
      <c r="I5" s="1"/>
      <c r="J5" s="1"/>
      <c r="K5" s="13"/>
      <c r="L5" s="13"/>
      <c r="M5" s="13"/>
      <c r="N5" s="13"/>
      <c r="O5" s="9"/>
      <c r="P5" s="10"/>
      <c r="Q5" s="11"/>
    </row>
    <row r="6" spans="1:17" ht="15.75">
      <c r="A6" s="1"/>
      <c r="B6" s="1"/>
      <c r="C6" s="1"/>
      <c r="D6" s="1"/>
      <c r="E6" s="1"/>
      <c r="F6" s="1"/>
      <c r="G6" s="1"/>
      <c r="H6" s="1"/>
      <c r="I6" s="1"/>
      <c r="J6" s="1"/>
      <c r="K6" s="13"/>
      <c r="L6" s="13"/>
      <c r="M6" s="13"/>
      <c r="N6" s="13"/>
      <c r="O6" s="9"/>
      <c r="P6" s="10"/>
      <c r="Q6" s="11"/>
    </row>
    <row r="7" spans="1:17" ht="15.75">
      <c r="A7" s="1"/>
      <c r="B7" s="1"/>
      <c r="C7" s="1"/>
      <c r="D7" s="14"/>
      <c r="E7" s="14" t="s">
        <v>597</v>
      </c>
      <c r="F7" s="14"/>
      <c r="G7" s="14">
        <v>2025</v>
      </c>
      <c r="H7" s="14"/>
      <c r="I7" s="14"/>
      <c r="J7" s="1"/>
      <c r="K7" s="13"/>
      <c r="L7" s="13"/>
      <c r="M7" s="13"/>
      <c r="N7" s="13"/>
      <c r="O7" s="9"/>
      <c r="P7" s="10"/>
      <c r="Q7" s="11"/>
    </row>
    <row r="8" spans="1:17" ht="15.75">
      <c r="A8" s="14"/>
      <c r="B8" s="14"/>
      <c r="C8" s="14"/>
      <c r="D8" s="14"/>
      <c r="E8" s="15"/>
      <c r="F8" s="2"/>
      <c r="G8" s="3"/>
      <c r="H8" s="4"/>
      <c r="I8" s="4"/>
      <c r="J8" s="4"/>
      <c r="K8" s="12"/>
      <c r="L8" s="8"/>
      <c r="M8" s="9"/>
      <c r="N8" s="9"/>
      <c r="O8" s="9"/>
      <c r="P8" s="10"/>
      <c r="Q8" s="11"/>
    </row>
    <row r="9" spans="1:17" ht="15.75">
      <c r="A9" s="14"/>
      <c r="B9" s="14"/>
      <c r="C9" s="16"/>
      <c r="D9" s="16"/>
      <c r="E9" s="17"/>
      <c r="F9" s="18"/>
      <c r="G9" s="19"/>
      <c r="H9" s="18"/>
      <c r="I9" s="18"/>
      <c r="J9" s="2"/>
      <c r="K9" s="20"/>
      <c r="L9" s="9"/>
      <c r="M9" s="9"/>
      <c r="N9" s="9" t="s">
        <v>4</v>
      </c>
      <c r="O9" s="9"/>
      <c r="P9" s="7"/>
      <c r="Q9" s="11"/>
    </row>
    <row r="10" spans="1:17" ht="15.75">
      <c r="A10" s="282"/>
      <c r="B10" s="283"/>
      <c r="C10" s="284"/>
      <c r="D10" s="282" t="s">
        <v>25</v>
      </c>
      <c r="E10" s="284"/>
      <c r="F10" s="291" t="s">
        <v>26</v>
      </c>
      <c r="G10" s="294" t="s">
        <v>448</v>
      </c>
      <c r="H10" s="297" t="s">
        <v>350</v>
      </c>
      <c r="I10" s="297"/>
      <c r="J10" s="297"/>
      <c r="K10" s="268" t="s">
        <v>596</v>
      </c>
      <c r="L10" s="269"/>
      <c r="M10" s="269"/>
      <c r="N10" s="269"/>
      <c r="O10" s="270"/>
      <c r="P10" s="271" t="s">
        <v>27</v>
      </c>
      <c r="Q10" s="272"/>
    </row>
    <row r="11" spans="1:17" ht="15.75">
      <c r="A11" s="285"/>
      <c r="B11" s="286"/>
      <c r="C11" s="287"/>
      <c r="D11" s="285"/>
      <c r="E11" s="287"/>
      <c r="F11" s="292"/>
      <c r="G11" s="295"/>
      <c r="H11" s="273" t="s">
        <v>28</v>
      </c>
      <c r="I11" s="274"/>
      <c r="J11" s="275" t="s">
        <v>29</v>
      </c>
      <c r="K11" s="268" t="s">
        <v>30</v>
      </c>
      <c r="L11" s="277"/>
      <c r="M11" s="277"/>
      <c r="N11" s="277"/>
      <c r="O11" s="278"/>
      <c r="P11" s="262" t="s">
        <v>31</v>
      </c>
      <c r="Q11" s="279" t="s">
        <v>32</v>
      </c>
    </row>
    <row r="12" spans="1:17" ht="78.75">
      <c r="A12" s="288"/>
      <c r="B12" s="289"/>
      <c r="C12" s="290"/>
      <c r="D12" s="288"/>
      <c r="E12" s="290"/>
      <c r="F12" s="293"/>
      <c r="G12" s="296"/>
      <c r="H12" s="21" t="s">
        <v>33</v>
      </c>
      <c r="I12" s="21" t="s">
        <v>34</v>
      </c>
      <c r="J12" s="276"/>
      <c r="K12" s="22" t="s">
        <v>35</v>
      </c>
      <c r="L12" s="22" t="s">
        <v>36</v>
      </c>
      <c r="M12" s="22" t="s">
        <v>37</v>
      </c>
      <c r="N12" s="22" t="s">
        <v>38</v>
      </c>
      <c r="O12" s="23" t="s">
        <v>39</v>
      </c>
      <c r="P12" s="263"/>
      <c r="Q12" s="280"/>
    </row>
    <row r="13" spans="1:17" ht="15.75">
      <c r="A13" s="24">
        <v>0</v>
      </c>
      <c r="B13" s="266">
        <v>1</v>
      </c>
      <c r="C13" s="266"/>
      <c r="D13" s="267">
        <v>2</v>
      </c>
      <c r="E13" s="267"/>
      <c r="F13" s="25">
        <v>3</v>
      </c>
      <c r="G13" s="26" t="s">
        <v>40</v>
      </c>
      <c r="H13" s="27">
        <v>4</v>
      </c>
      <c r="I13" s="27" t="s">
        <v>41</v>
      </c>
      <c r="J13" s="27">
        <v>5</v>
      </c>
      <c r="K13" s="27" t="s">
        <v>42</v>
      </c>
      <c r="L13" s="27" t="s">
        <v>43</v>
      </c>
      <c r="M13" s="27" t="s">
        <v>44</v>
      </c>
      <c r="N13" s="27" t="s">
        <v>45</v>
      </c>
      <c r="O13" s="27" t="s">
        <v>46</v>
      </c>
      <c r="P13" s="27">
        <v>7</v>
      </c>
      <c r="Q13" s="28">
        <v>8</v>
      </c>
    </row>
    <row r="14" spans="1:17" ht="15.75">
      <c r="A14" s="29" t="s">
        <v>12</v>
      </c>
      <c r="B14" s="29"/>
      <c r="C14" s="29"/>
      <c r="D14" s="245" t="s">
        <v>47</v>
      </c>
      <c r="E14" s="245"/>
      <c r="F14" s="30">
        <v>1</v>
      </c>
      <c r="G14" s="34" t="s">
        <v>377</v>
      </c>
      <c r="H14" s="34" t="s">
        <v>443</v>
      </c>
      <c r="I14" s="34" t="s">
        <v>443</v>
      </c>
      <c r="J14" s="34" t="s">
        <v>456</v>
      </c>
      <c r="K14" s="34" t="s">
        <v>519</v>
      </c>
      <c r="L14" s="34" t="s">
        <v>612</v>
      </c>
      <c r="M14" s="34" t="s">
        <v>613</v>
      </c>
      <c r="N14" s="34" t="s">
        <v>520</v>
      </c>
      <c r="O14" s="33" t="s">
        <v>614</v>
      </c>
      <c r="P14" s="34" t="s">
        <v>521</v>
      </c>
      <c r="Q14" s="35" t="s">
        <v>522</v>
      </c>
    </row>
    <row r="15" spans="1:17" ht="15.75">
      <c r="A15" s="253"/>
      <c r="B15" s="21">
        <v>1</v>
      </c>
      <c r="C15" s="29"/>
      <c r="D15" s="245" t="s">
        <v>48</v>
      </c>
      <c r="E15" s="245"/>
      <c r="F15" s="30">
        <v>2</v>
      </c>
      <c r="G15" s="34" t="s">
        <v>447</v>
      </c>
      <c r="H15" s="34" t="s">
        <v>442</v>
      </c>
      <c r="I15" s="34" t="s">
        <v>442</v>
      </c>
      <c r="J15" s="34" t="s">
        <v>458</v>
      </c>
      <c r="K15" s="34" t="s">
        <v>518</v>
      </c>
      <c r="L15" s="34" t="s">
        <v>609</v>
      </c>
      <c r="M15" s="34" t="s">
        <v>610</v>
      </c>
      <c r="N15" s="34" t="s">
        <v>518</v>
      </c>
      <c r="O15" s="34" t="s">
        <v>611</v>
      </c>
      <c r="P15" s="34" t="s">
        <v>523</v>
      </c>
      <c r="Q15" s="35" t="s">
        <v>524</v>
      </c>
    </row>
    <row r="16" spans="1:17" ht="15.75">
      <c r="A16" s="253"/>
      <c r="B16" s="253"/>
      <c r="C16" s="29" t="s">
        <v>49</v>
      </c>
      <c r="D16" s="245" t="s">
        <v>50</v>
      </c>
      <c r="E16" s="245"/>
      <c r="F16" s="30">
        <v>3</v>
      </c>
      <c r="G16" s="34" t="s">
        <v>371</v>
      </c>
      <c r="H16" s="34" t="s">
        <v>427</v>
      </c>
      <c r="I16" s="34" t="s">
        <v>427</v>
      </c>
      <c r="J16" s="34" t="s">
        <v>457</v>
      </c>
      <c r="K16" s="34" t="s">
        <v>516</v>
      </c>
      <c r="L16" s="34" t="s">
        <v>607</v>
      </c>
      <c r="M16" s="34" t="s">
        <v>606</v>
      </c>
      <c r="N16" s="34" t="s">
        <v>516</v>
      </c>
      <c r="O16" s="34" t="s">
        <v>608</v>
      </c>
      <c r="P16" s="34" t="s">
        <v>525</v>
      </c>
      <c r="Q16" s="35" t="s">
        <v>526</v>
      </c>
    </row>
    <row r="17" spans="1:18" ht="15.75">
      <c r="A17" s="253"/>
      <c r="B17" s="253"/>
      <c r="C17" s="29"/>
      <c r="D17" s="36" t="s">
        <v>51</v>
      </c>
      <c r="E17" s="36" t="s">
        <v>52</v>
      </c>
      <c r="F17" s="30">
        <v>4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</row>
    <row r="18" spans="1:18" ht="15.75">
      <c r="A18" s="253"/>
      <c r="B18" s="253"/>
      <c r="C18" s="29"/>
      <c r="D18" s="36" t="s">
        <v>53</v>
      </c>
      <c r="E18" s="36" t="s">
        <v>54</v>
      </c>
      <c r="F18" s="30">
        <v>5</v>
      </c>
      <c r="G18" s="34" t="s">
        <v>371</v>
      </c>
      <c r="H18" s="34" t="s">
        <v>420</v>
      </c>
      <c r="I18" s="34" t="s">
        <v>420</v>
      </c>
      <c r="J18" s="34" t="s">
        <v>457</v>
      </c>
      <c r="K18" s="34" t="s">
        <v>516</v>
      </c>
      <c r="L18" s="34" t="s">
        <v>605</v>
      </c>
      <c r="M18" s="34" t="s">
        <v>605</v>
      </c>
      <c r="N18" s="34" t="s">
        <v>516</v>
      </c>
      <c r="O18" s="34" t="s">
        <v>517</v>
      </c>
      <c r="P18" s="34" t="s">
        <v>527</v>
      </c>
      <c r="Q18" s="35" t="s">
        <v>526</v>
      </c>
      <c r="R18" s="216">
        <v>704</v>
      </c>
    </row>
    <row r="19" spans="1:18" ht="15.75">
      <c r="A19" s="253"/>
      <c r="B19" s="253"/>
      <c r="C19" s="29"/>
      <c r="D19" s="36" t="s">
        <v>55</v>
      </c>
      <c r="E19" s="36" t="s">
        <v>56</v>
      </c>
      <c r="F19" s="30">
        <v>6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216">
        <v>706</v>
      </c>
    </row>
    <row r="20" spans="1:18" ht="15.75">
      <c r="A20" s="253"/>
      <c r="B20" s="253"/>
      <c r="C20" s="29"/>
      <c r="D20" s="36" t="s">
        <v>57</v>
      </c>
      <c r="E20" s="215" t="s">
        <v>426</v>
      </c>
      <c r="F20" s="30">
        <v>7</v>
      </c>
      <c r="G20" s="34"/>
      <c r="H20" s="34"/>
      <c r="I20" s="34"/>
      <c r="J20" s="34"/>
      <c r="K20" s="34" t="s">
        <v>421</v>
      </c>
      <c r="L20" s="34" t="s">
        <v>362</v>
      </c>
      <c r="M20" s="34" t="s">
        <v>368</v>
      </c>
      <c r="N20" s="34" t="s">
        <v>421</v>
      </c>
      <c r="O20" s="34" t="s">
        <v>363</v>
      </c>
      <c r="P20" s="34"/>
      <c r="Q20" s="35"/>
    </row>
    <row r="21" spans="1:18" ht="15.75">
      <c r="A21" s="253"/>
      <c r="B21" s="253"/>
      <c r="C21" s="29" t="s">
        <v>59</v>
      </c>
      <c r="D21" s="245" t="s">
        <v>60</v>
      </c>
      <c r="E21" s="245"/>
      <c r="F21" s="30">
        <v>8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2" spans="1:18" ht="15.75">
      <c r="A22" s="253"/>
      <c r="B22" s="253"/>
      <c r="C22" s="29" t="s">
        <v>61</v>
      </c>
      <c r="D22" s="245" t="s">
        <v>62</v>
      </c>
      <c r="E22" s="245"/>
      <c r="F22" s="30">
        <v>9</v>
      </c>
      <c r="G22" s="34" t="s">
        <v>372</v>
      </c>
      <c r="H22" s="34" t="s">
        <v>422</v>
      </c>
      <c r="I22" s="34" t="s">
        <v>422</v>
      </c>
      <c r="J22" s="34" t="s">
        <v>421</v>
      </c>
      <c r="K22" s="34"/>
      <c r="L22" s="34"/>
      <c r="M22" s="34"/>
      <c r="N22" s="34"/>
      <c r="O22" s="34"/>
      <c r="P22" s="34"/>
      <c r="Q22" s="35" t="s">
        <v>372</v>
      </c>
      <c r="R22" s="216">
        <v>741</v>
      </c>
    </row>
    <row r="23" spans="1:18" ht="30">
      <c r="A23" s="253"/>
      <c r="B23" s="253"/>
      <c r="C23" s="253"/>
      <c r="D23" s="37" t="s">
        <v>63</v>
      </c>
      <c r="E23" s="38" t="s">
        <v>64</v>
      </c>
      <c r="F23" s="30">
        <v>10</v>
      </c>
      <c r="G23" s="34" t="s">
        <v>372</v>
      </c>
      <c r="H23" s="34" t="s">
        <v>345</v>
      </c>
      <c r="I23" s="34" t="s">
        <v>345</v>
      </c>
      <c r="J23" s="34" t="s">
        <v>421</v>
      </c>
      <c r="K23" s="34"/>
      <c r="L23" s="34"/>
      <c r="M23" s="34"/>
      <c r="N23" s="34"/>
      <c r="O23" s="34"/>
      <c r="P23" s="34"/>
      <c r="Q23" s="35" t="s">
        <v>372</v>
      </c>
    </row>
    <row r="24" spans="1:18" ht="30">
      <c r="A24" s="253"/>
      <c r="B24" s="253"/>
      <c r="C24" s="253"/>
      <c r="D24" s="37" t="s">
        <v>65</v>
      </c>
      <c r="E24" s="38" t="s">
        <v>66</v>
      </c>
      <c r="F24" s="30">
        <v>11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5" spans="1:18" ht="15.75">
      <c r="A25" s="253"/>
      <c r="B25" s="253"/>
      <c r="C25" s="29" t="s">
        <v>67</v>
      </c>
      <c r="D25" s="245" t="s">
        <v>68</v>
      </c>
      <c r="E25" s="245"/>
      <c r="F25" s="30">
        <v>12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</row>
    <row r="26" spans="1:18" ht="15.75">
      <c r="A26" s="253"/>
      <c r="B26" s="253"/>
      <c r="C26" s="29" t="s">
        <v>69</v>
      </c>
      <c r="D26" s="245" t="s">
        <v>70</v>
      </c>
      <c r="E26" s="245"/>
      <c r="F26" s="30">
        <v>13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</row>
    <row r="27" spans="1:18" ht="15.75">
      <c r="A27" s="253"/>
      <c r="B27" s="29"/>
      <c r="C27" s="29" t="s">
        <v>71</v>
      </c>
      <c r="D27" s="246" t="s">
        <v>72</v>
      </c>
      <c r="E27" s="247"/>
      <c r="F27" s="30">
        <v>14</v>
      </c>
      <c r="G27" s="34" t="s">
        <v>373</v>
      </c>
      <c r="H27" s="34" t="s">
        <v>364</v>
      </c>
      <c r="I27" s="34" t="s">
        <v>364</v>
      </c>
      <c r="J27" s="34" t="s">
        <v>452</v>
      </c>
      <c r="K27" s="33" t="s">
        <v>435</v>
      </c>
      <c r="L27" s="33" t="s">
        <v>435</v>
      </c>
      <c r="M27" s="33" t="s">
        <v>435</v>
      </c>
      <c r="N27" s="33" t="s">
        <v>435</v>
      </c>
      <c r="O27" s="34" t="s">
        <v>505</v>
      </c>
      <c r="P27" s="34" t="s">
        <v>528</v>
      </c>
      <c r="Q27" s="35" t="s">
        <v>529</v>
      </c>
    </row>
    <row r="28" spans="1:18" ht="15.75">
      <c r="A28" s="253"/>
      <c r="B28" s="29"/>
      <c r="C28" s="29"/>
      <c r="D28" s="36" t="s">
        <v>73</v>
      </c>
      <c r="E28" s="36" t="s">
        <v>74</v>
      </c>
      <c r="F28" s="30">
        <v>15</v>
      </c>
      <c r="G28" s="34" t="s">
        <v>373</v>
      </c>
      <c r="H28" s="34" t="s">
        <v>364</v>
      </c>
      <c r="I28" s="34" t="s">
        <v>364</v>
      </c>
      <c r="J28" s="34" t="s">
        <v>452</v>
      </c>
      <c r="K28" s="31" t="s">
        <v>435</v>
      </c>
      <c r="L28" s="31" t="s">
        <v>435</v>
      </c>
      <c r="M28" s="31" t="s">
        <v>435</v>
      </c>
      <c r="N28" s="31" t="s">
        <v>435</v>
      </c>
      <c r="O28" s="34" t="s">
        <v>505</v>
      </c>
      <c r="P28" s="34" t="s">
        <v>528</v>
      </c>
      <c r="Q28" s="35" t="s">
        <v>529</v>
      </c>
      <c r="R28">
        <v>7581</v>
      </c>
    </row>
    <row r="29" spans="1:18" ht="47.25">
      <c r="A29" s="253"/>
      <c r="B29" s="29"/>
      <c r="C29" s="29"/>
      <c r="D29" s="36" t="s">
        <v>75</v>
      </c>
      <c r="E29" s="36" t="s">
        <v>76</v>
      </c>
      <c r="F29" s="30">
        <v>16</v>
      </c>
      <c r="G29" s="34"/>
      <c r="H29" s="34"/>
      <c r="I29" s="34"/>
      <c r="J29" s="34"/>
      <c r="K29" s="33"/>
      <c r="L29" s="33"/>
      <c r="M29" s="33"/>
      <c r="N29" s="33"/>
      <c r="O29" s="34"/>
      <c r="P29" s="34"/>
      <c r="Q29" s="35"/>
    </row>
    <row r="30" spans="1:18" ht="15.75">
      <c r="A30" s="253"/>
      <c r="B30" s="29"/>
      <c r="C30" s="29"/>
      <c r="D30" s="36"/>
      <c r="E30" s="39" t="s">
        <v>77</v>
      </c>
      <c r="F30" s="30">
        <v>17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</row>
    <row r="31" spans="1:18" ht="15.75">
      <c r="A31" s="253"/>
      <c r="B31" s="29"/>
      <c r="C31" s="29"/>
      <c r="D31" s="36"/>
      <c r="E31" s="39" t="s">
        <v>78</v>
      </c>
      <c r="F31" s="30">
        <v>18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</row>
    <row r="32" spans="1:18" ht="15.75">
      <c r="A32" s="253"/>
      <c r="B32" s="29"/>
      <c r="C32" s="29"/>
      <c r="D32" s="36" t="s">
        <v>79</v>
      </c>
      <c r="E32" s="36" t="s">
        <v>80</v>
      </c>
      <c r="F32" s="30">
        <v>19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</row>
    <row r="33" spans="1:18" ht="31.5">
      <c r="A33" s="253"/>
      <c r="B33" s="29"/>
      <c r="C33" s="29"/>
      <c r="D33" s="36" t="s">
        <v>81</v>
      </c>
      <c r="E33" s="36" t="s">
        <v>82</v>
      </c>
      <c r="F33" s="30">
        <v>20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</row>
    <row r="34" spans="1:18" ht="15.75">
      <c r="A34" s="253"/>
      <c r="B34" s="29"/>
      <c r="C34" s="29"/>
      <c r="D34" s="36" t="s">
        <v>83</v>
      </c>
      <c r="E34" s="36" t="s">
        <v>58</v>
      </c>
      <c r="F34" s="30">
        <v>21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</row>
    <row r="35" spans="1:18" ht="15.75">
      <c r="A35" s="253"/>
      <c r="B35" s="29">
        <v>2</v>
      </c>
      <c r="C35" s="29"/>
      <c r="D35" s="245" t="s">
        <v>84</v>
      </c>
      <c r="E35" s="245"/>
      <c r="F35" s="30">
        <v>22</v>
      </c>
      <c r="G35" s="34" t="s">
        <v>376</v>
      </c>
      <c r="H35" s="34" t="s">
        <v>366</v>
      </c>
      <c r="I35" s="34" t="s">
        <v>366</v>
      </c>
      <c r="J35" s="34" t="s">
        <v>455</v>
      </c>
      <c r="K35" s="33" t="s">
        <v>417</v>
      </c>
      <c r="L35" s="33" t="s">
        <v>417</v>
      </c>
      <c r="M35" s="33" t="s">
        <v>352</v>
      </c>
      <c r="N35" s="33" t="s">
        <v>423</v>
      </c>
      <c r="O35" s="34" t="s">
        <v>366</v>
      </c>
      <c r="P35" s="34" t="s">
        <v>530</v>
      </c>
      <c r="Q35" s="35" t="s">
        <v>531</v>
      </c>
    </row>
    <row r="36" spans="1:18" ht="15.75">
      <c r="A36" s="253"/>
      <c r="B36" s="253"/>
      <c r="C36" s="29" t="s">
        <v>49</v>
      </c>
      <c r="D36" s="264" t="s">
        <v>85</v>
      </c>
      <c r="E36" s="264"/>
      <c r="F36" s="30">
        <v>23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</row>
    <row r="37" spans="1:18" ht="15.75">
      <c r="A37" s="253"/>
      <c r="B37" s="253"/>
      <c r="C37" s="29" t="s">
        <v>59</v>
      </c>
      <c r="D37" s="264" t="s">
        <v>86</v>
      </c>
      <c r="E37" s="264"/>
      <c r="F37" s="30">
        <v>24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</row>
    <row r="38" spans="1:18" ht="15.75">
      <c r="A38" s="253"/>
      <c r="B38" s="253"/>
      <c r="C38" s="29" t="s">
        <v>61</v>
      </c>
      <c r="D38" s="264" t="s">
        <v>87</v>
      </c>
      <c r="E38" s="264"/>
      <c r="F38" s="30">
        <v>25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</row>
    <row r="39" spans="1:18" ht="15.75">
      <c r="A39" s="253"/>
      <c r="B39" s="253"/>
      <c r="C39" s="29" t="s">
        <v>67</v>
      </c>
      <c r="D39" s="264" t="s">
        <v>88</v>
      </c>
      <c r="E39" s="264"/>
      <c r="F39" s="30">
        <v>26</v>
      </c>
      <c r="G39" s="34" t="s">
        <v>374</v>
      </c>
      <c r="H39" s="34" t="s">
        <v>425</v>
      </c>
      <c r="I39" s="34" t="s">
        <v>425</v>
      </c>
      <c r="J39" s="34" t="s">
        <v>454</v>
      </c>
      <c r="K39" s="31" t="s">
        <v>405</v>
      </c>
      <c r="L39" s="31" t="s">
        <v>405</v>
      </c>
      <c r="M39" s="31" t="s">
        <v>405</v>
      </c>
      <c r="N39" s="31" t="s">
        <v>424</v>
      </c>
      <c r="O39" s="34" t="s">
        <v>425</v>
      </c>
      <c r="P39" s="34" t="s">
        <v>532</v>
      </c>
      <c r="Q39" s="35" t="s">
        <v>533</v>
      </c>
      <c r="R39" t="s">
        <v>353</v>
      </c>
    </row>
    <row r="40" spans="1:18" ht="15.75">
      <c r="A40" s="253"/>
      <c r="B40" s="253"/>
      <c r="C40" s="29" t="s">
        <v>69</v>
      </c>
      <c r="D40" s="264" t="s">
        <v>89</v>
      </c>
      <c r="E40" s="264"/>
      <c r="F40" s="30">
        <v>27</v>
      </c>
      <c r="G40" s="34" t="s">
        <v>375</v>
      </c>
      <c r="H40" s="34" t="s">
        <v>406</v>
      </c>
      <c r="I40" s="34" t="s">
        <v>406</v>
      </c>
      <c r="J40" s="34" t="s">
        <v>453</v>
      </c>
      <c r="K40" s="34" t="s">
        <v>404</v>
      </c>
      <c r="L40" s="34" t="s">
        <v>404</v>
      </c>
      <c r="M40" s="34" t="s">
        <v>344</v>
      </c>
      <c r="N40" s="34" t="s">
        <v>344</v>
      </c>
      <c r="O40" s="34" t="s">
        <v>406</v>
      </c>
      <c r="P40" s="34" t="s">
        <v>534</v>
      </c>
      <c r="Q40" s="35" t="s">
        <v>535</v>
      </c>
      <c r="R40">
        <v>767</v>
      </c>
    </row>
    <row r="41" spans="1:18" ht="15.75">
      <c r="A41" s="253"/>
      <c r="B41" s="29">
        <v>3</v>
      </c>
      <c r="C41" s="29"/>
      <c r="D41" s="251" t="s">
        <v>17</v>
      </c>
      <c r="E41" s="252"/>
      <c r="F41" s="30">
        <v>28</v>
      </c>
      <c r="G41" s="211"/>
      <c r="H41" s="34"/>
      <c r="I41" s="34"/>
      <c r="J41" s="34"/>
      <c r="K41" s="212"/>
      <c r="L41" s="212"/>
      <c r="M41" s="212"/>
      <c r="N41" s="212"/>
      <c r="O41" s="212"/>
      <c r="P41" s="212"/>
      <c r="Q41" s="213"/>
    </row>
    <row r="42" spans="1:18" ht="15.75">
      <c r="A42" s="29" t="s">
        <v>90</v>
      </c>
      <c r="B42" s="251" t="s">
        <v>91</v>
      </c>
      <c r="C42" s="256"/>
      <c r="D42" s="256"/>
      <c r="E42" s="252"/>
      <c r="F42" s="30">
        <v>29</v>
      </c>
      <c r="G42" s="34" t="s">
        <v>402</v>
      </c>
      <c r="H42" s="34" t="s">
        <v>428</v>
      </c>
      <c r="I42" s="34" t="s">
        <v>428</v>
      </c>
      <c r="J42" s="212" t="s">
        <v>484</v>
      </c>
      <c r="K42" s="212" t="s">
        <v>515</v>
      </c>
      <c r="L42" s="212" t="s">
        <v>632</v>
      </c>
      <c r="M42" s="212" t="s">
        <v>590</v>
      </c>
      <c r="N42" s="212" t="s">
        <v>591</v>
      </c>
      <c r="O42" s="33" t="s">
        <v>633</v>
      </c>
      <c r="P42" s="212" t="s">
        <v>592</v>
      </c>
      <c r="Q42" s="213" t="s">
        <v>536</v>
      </c>
    </row>
    <row r="43" spans="1:18" ht="15.75">
      <c r="A43" s="253"/>
      <c r="B43" s="29">
        <v>1</v>
      </c>
      <c r="C43" s="245" t="s">
        <v>92</v>
      </c>
      <c r="D43" s="245"/>
      <c r="E43" s="245"/>
      <c r="F43" s="30">
        <v>30</v>
      </c>
      <c r="G43" s="34" t="s">
        <v>402</v>
      </c>
      <c r="H43" s="34" t="s">
        <v>428</v>
      </c>
      <c r="I43" s="34" t="s">
        <v>428</v>
      </c>
      <c r="J43" s="34" t="s">
        <v>484</v>
      </c>
      <c r="K43" s="212" t="s">
        <v>515</v>
      </c>
      <c r="L43" s="212" t="s">
        <v>632</v>
      </c>
      <c r="M43" s="212" t="s">
        <v>590</v>
      </c>
      <c r="N43" s="212" t="s">
        <v>591</v>
      </c>
      <c r="O43" s="212" t="s">
        <v>633</v>
      </c>
      <c r="P43" s="212" t="s">
        <v>592</v>
      </c>
      <c r="Q43" s="213" t="s">
        <v>536</v>
      </c>
    </row>
    <row r="44" spans="1:18" ht="15.75">
      <c r="A44" s="253"/>
      <c r="B44" s="262"/>
      <c r="C44" s="245" t="s">
        <v>93</v>
      </c>
      <c r="D44" s="245"/>
      <c r="E44" s="245"/>
      <c r="F44" s="30">
        <v>31</v>
      </c>
      <c r="G44" s="34" t="s">
        <v>401</v>
      </c>
      <c r="H44" s="34" t="s">
        <v>441</v>
      </c>
      <c r="I44" s="34" t="s">
        <v>441</v>
      </c>
      <c r="J44" s="34" t="s">
        <v>483</v>
      </c>
      <c r="K44" s="212" t="s">
        <v>514</v>
      </c>
      <c r="L44" s="212" t="s">
        <v>630</v>
      </c>
      <c r="M44" s="212" t="s">
        <v>588</v>
      </c>
      <c r="N44" s="212" t="s">
        <v>589</v>
      </c>
      <c r="O44" s="212" t="s">
        <v>631</v>
      </c>
      <c r="P44" s="212" t="s">
        <v>593</v>
      </c>
      <c r="Q44" s="213" t="s">
        <v>537</v>
      </c>
    </row>
    <row r="45" spans="1:18" ht="15.75">
      <c r="A45" s="253"/>
      <c r="B45" s="244"/>
      <c r="C45" s="29" t="s">
        <v>94</v>
      </c>
      <c r="D45" s="246" t="s">
        <v>95</v>
      </c>
      <c r="E45" s="247"/>
      <c r="F45" s="30">
        <v>32</v>
      </c>
      <c r="G45" s="34" t="s">
        <v>400</v>
      </c>
      <c r="H45" s="34" t="s">
        <v>419</v>
      </c>
      <c r="I45" s="34" t="s">
        <v>419</v>
      </c>
      <c r="J45" s="34" t="s">
        <v>476</v>
      </c>
      <c r="K45" s="212" t="s">
        <v>513</v>
      </c>
      <c r="L45" s="212" t="s">
        <v>628</v>
      </c>
      <c r="M45" s="212" t="s">
        <v>587</v>
      </c>
      <c r="N45" s="212" t="s">
        <v>586</v>
      </c>
      <c r="O45" s="212" t="s">
        <v>629</v>
      </c>
      <c r="P45" s="212" t="s">
        <v>594</v>
      </c>
      <c r="Q45" s="213" t="s">
        <v>538</v>
      </c>
    </row>
    <row r="46" spans="1:18" ht="15.75">
      <c r="A46" s="253"/>
      <c r="B46" s="244"/>
      <c r="C46" s="29" t="s">
        <v>49</v>
      </c>
      <c r="D46" s="246" t="s">
        <v>96</v>
      </c>
      <c r="E46" s="247"/>
      <c r="F46" s="30">
        <v>33</v>
      </c>
      <c r="G46" s="34" t="s">
        <v>378</v>
      </c>
      <c r="H46" s="34" t="s">
        <v>364</v>
      </c>
      <c r="I46" s="34" t="s">
        <v>364</v>
      </c>
      <c r="J46" s="34" t="s">
        <v>421</v>
      </c>
      <c r="K46" s="212" t="s">
        <v>359</v>
      </c>
      <c r="L46" s="212" t="s">
        <v>359</v>
      </c>
      <c r="M46" s="212" t="s">
        <v>359</v>
      </c>
      <c r="N46" s="212">
        <v>1</v>
      </c>
      <c r="O46" s="212" t="s">
        <v>364</v>
      </c>
      <c r="P46" s="212"/>
      <c r="Q46" s="213"/>
      <c r="R46" s="217" t="s">
        <v>356</v>
      </c>
    </row>
    <row r="47" spans="1:18" ht="15.75">
      <c r="A47" s="253"/>
      <c r="B47" s="244"/>
      <c r="C47" s="29" t="s">
        <v>59</v>
      </c>
      <c r="D47" s="246" t="s">
        <v>97</v>
      </c>
      <c r="E47" s="247"/>
      <c r="F47" s="30">
        <v>34</v>
      </c>
      <c r="G47" s="34" t="s">
        <v>399</v>
      </c>
      <c r="H47" s="34" t="s">
        <v>418</v>
      </c>
      <c r="I47" s="34" t="s">
        <v>418</v>
      </c>
      <c r="J47" s="34" t="s">
        <v>475</v>
      </c>
      <c r="K47" s="212" t="s">
        <v>512</v>
      </c>
      <c r="L47" s="212" t="s">
        <v>627</v>
      </c>
      <c r="M47" s="212" t="s">
        <v>440</v>
      </c>
      <c r="N47" s="212" t="s">
        <v>430</v>
      </c>
      <c r="O47" s="212" t="s">
        <v>635</v>
      </c>
      <c r="P47" s="212" t="s">
        <v>636</v>
      </c>
      <c r="Q47" s="213" t="s">
        <v>539</v>
      </c>
    </row>
    <row r="48" spans="1:18" ht="31.5">
      <c r="A48" s="253"/>
      <c r="B48" s="244"/>
      <c r="C48" s="29"/>
      <c r="D48" s="36" t="s">
        <v>98</v>
      </c>
      <c r="E48" s="36" t="s">
        <v>99</v>
      </c>
      <c r="F48" s="30">
        <v>35</v>
      </c>
      <c r="G48" s="34" t="s">
        <v>398</v>
      </c>
      <c r="H48" s="34" t="s">
        <v>407</v>
      </c>
      <c r="I48" s="34" t="s">
        <v>407</v>
      </c>
      <c r="J48" s="34" t="s">
        <v>460</v>
      </c>
      <c r="K48" s="212" t="s">
        <v>414</v>
      </c>
      <c r="L48" s="212" t="s">
        <v>360</v>
      </c>
      <c r="M48" s="212" t="s">
        <v>360</v>
      </c>
      <c r="N48" s="212" t="s">
        <v>414</v>
      </c>
      <c r="O48" s="212" t="s">
        <v>365</v>
      </c>
      <c r="P48" s="212" t="s">
        <v>540</v>
      </c>
      <c r="Q48" s="213" t="s">
        <v>541</v>
      </c>
      <c r="R48" t="s">
        <v>351</v>
      </c>
    </row>
    <row r="49" spans="1:18" ht="31.5">
      <c r="A49" s="253"/>
      <c r="B49" s="244"/>
      <c r="C49" s="29"/>
      <c r="D49" s="36" t="s">
        <v>100</v>
      </c>
      <c r="E49" s="36" t="s">
        <v>101</v>
      </c>
      <c r="F49" s="30">
        <v>36</v>
      </c>
      <c r="G49" s="34">
        <v>36.5</v>
      </c>
      <c r="H49" s="34" t="s">
        <v>412</v>
      </c>
      <c r="I49" s="34" t="s">
        <v>412</v>
      </c>
      <c r="J49" s="34" t="s">
        <v>459</v>
      </c>
      <c r="K49" s="212" t="s">
        <v>411</v>
      </c>
      <c r="L49" s="212" t="s">
        <v>369</v>
      </c>
      <c r="M49" s="212" t="s">
        <v>408</v>
      </c>
      <c r="N49" s="212" t="s">
        <v>410</v>
      </c>
      <c r="O49" s="212" t="s">
        <v>361</v>
      </c>
      <c r="P49" s="212" t="s">
        <v>542</v>
      </c>
      <c r="Q49" s="213" t="s">
        <v>543</v>
      </c>
      <c r="R49" s="217">
        <v>6022</v>
      </c>
    </row>
    <row r="50" spans="1:18" ht="15.75">
      <c r="A50" s="253"/>
      <c r="B50" s="244"/>
      <c r="C50" s="29" t="s">
        <v>61</v>
      </c>
      <c r="D50" s="245" t="s">
        <v>102</v>
      </c>
      <c r="E50" s="245"/>
      <c r="F50" s="30">
        <v>37</v>
      </c>
      <c r="G50" s="34" t="s">
        <v>352</v>
      </c>
      <c r="H50" s="34" t="s">
        <v>367</v>
      </c>
      <c r="I50" s="34" t="s">
        <v>367</v>
      </c>
      <c r="J50" s="34" t="s">
        <v>461</v>
      </c>
      <c r="K50" s="212" t="s">
        <v>366</v>
      </c>
      <c r="L50" s="212" t="s">
        <v>406</v>
      </c>
      <c r="M50" s="212" t="s">
        <v>406</v>
      </c>
      <c r="N50" s="212" t="s">
        <v>359</v>
      </c>
      <c r="O50" s="212" t="s">
        <v>429</v>
      </c>
      <c r="P50" s="212" t="s">
        <v>544</v>
      </c>
      <c r="Q50" s="213" t="s">
        <v>545</v>
      </c>
      <c r="R50" s="217">
        <v>603</v>
      </c>
    </row>
    <row r="51" spans="1:18" ht="15.75">
      <c r="A51" s="253"/>
      <c r="B51" s="244"/>
      <c r="C51" s="29" t="s">
        <v>67</v>
      </c>
      <c r="D51" s="245" t="s">
        <v>103</v>
      </c>
      <c r="E51" s="245"/>
      <c r="F51" s="30">
        <v>38</v>
      </c>
      <c r="G51" s="34" t="s">
        <v>379</v>
      </c>
      <c r="H51" s="34" t="s">
        <v>361</v>
      </c>
      <c r="I51" s="34" t="s">
        <v>361</v>
      </c>
      <c r="J51" s="34" t="s">
        <v>462</v>
      </c>
      <c r="K51" s="212" t="s">
        <v>369</v>
      </c>
      <c r="L51" s="212" t="s">
        <v>486</v>
      </c>
      <c r="M51" s="212" t="s">
        <v>584</v>
      </c>
      <c r="N51" s="212" t="s">
        <v>584</v>
      </c>
      <c r="O51" s="212" t="s">
        <v>585</v>
      </c>
      <c r="P51" s="212" t="s">
        <v>595</v>
      </c>
      <c r="Q51" s="213" t="s">
        <v>546</v>
      </c>
      <c r="R51" s="218">
        <v>605</v>
      </c>
    </row>
    <row r="52" spans="1:18" ht="15.75">
      <c r="A52" s="253"/>
      <c r="B52" s="244"/>
      <c r="C52" s="29" t="s">
        <v>69</v>
      </c>
      <c r="D52" s="245" t="s">
        <v>104</v>
      </c>
      <c r="E52" s="245"/>
      <c r="F52" s="30">
        <v>39</v>
      </c>
      <c r="G52" s="34"/>
      <c r="H52" s="34"/>
      <c r="I52" s="34"/>
      <c r="J52" s="34"/>
      <c r="K52" s="212"/>
      <c r="L52" s="212"/>
      <c r="M52" s="212"/>
      <c r="N52" s="212"/>
      <c r="O52" s="212"/>
      <c r="P52" s="212"/>
      <c r="Q52" s="213"/>
    </row>
    <row r="53" spans="1:18" ht="15.75">
      <c r="A53" s="253"/>
      <c r="B53" s="244"/>
      <c r="C53" s="29" t="s">
        <v>105</v>
      </c>
      <c r="D53" s="251" t="s">
        <v>106</v>
      </c>
      <c r="E53" s="252"/>
      <c r="F53" s="30">
        <v>40</v>
      </c>
      <c r="G53" s="34" t="s">
        <v>395</v>
      </c>
      <c r="H53" s="34" t="s">
        <v>369</v>
      </c>
      <c r="I53" s="34" t="s">
        <v>369</v>
      </c>
      <c r="J53" s="34" t="s">
        <v>477</v>
      </c>
      <c r="K53" s="212" t="s">
        <v>364</v>
      </c>
      <c r="L53" s="212" t="s">
        <v>366</v>
      </c>
      <c r="M53" s="212" t="s">
        <v>366</v>
      </c>
      <c r="N53" s="212" t="s">
        <v>366</v>
      </c>
      <c r="O53" s="212" t="s">
        <v>369</v>
      </c>
      <c r="P53" s="212" t="s">
        <v>547</v>
      </c>
      <c r="Q53" s="213" t="s">
        <v>548</v>
      </c>
    </row>
    <row r="54" spans="1:18" ht="15.75">
      <c r="A54" s="253"/>
      <c r="B54" s="244"/>
      <c r="C54" s="29" t="s">
        <v>49</v>
      </c>
      <c r="D54" s="264" t="s">
        <v>107</v>
      </c>
      <c r="E54" s="264"/>
      <c r="F54" s="30">
        <v>41</v>
      </c>
      <c r="G54" s="34" t="s">
        <v>380</v>
      </c>
      <c r="H54" s="34" t="s">
        <v>413</v>
      </c>
      <c r="I54" s="34" t="s">
        <v>413</v>
      </c>
      <c r="J54" s="34" t="s">
        <v>463</v>
      </c>
      <c r="K54" s="212" t="s">
        <v>367</v>
      </c>
      <c r="L54" s="212" t="s">
        <v>367</v>
      </c>
      <c r="M54" s="212" t="s">
        <v>367</v>
      </c>
      <c r="N54" s="212" t="s">
        <v>367</v>
      </c>
      <c r="O54" s="212" t="s">
        <v>413</v>
      </c>
      <c r="P54" s="212" t="s">
        <v>549</v>
      </c>
      <c r="Q54" s="213" t="s">
        <v>550</v>
      </c>
      <c r="R54" s="218">
        <v>611</v>
      </c>
    </row>
    <row r="55" spans="1:18" ht="15.75">
      <c r="A55" s="253"/>
      <c r="B55" s="244"/>
      <c r="C55" s="29" t="s">
        <v>108</v>
      </c>
      <c r="D55" s="251" t="s">
        <v>109</v>
      </c>
      <c r="E55" s="252"/>
      <c r="F55" s="30">
        <v>42</v>
      </c>
      <c r="G55" s="34"/>
      <c r="H55" s="34"/>
      <c r="I55" s="34"/>
      <c r="J55" s="34"/>
      <c r="K55" s="212"/>
      <c r="L55" s="212"/>
      <c r="M55" s="212"/>
      <c r="N55" s="212"/>
      <c r="O55" s="212"/>
      <c r="P55" s="212"/>
      <c r="Q55" s="213"/>
    </row>
    <row r="56" spans="1:18" ht="31.5">
      <c r="A56" s="253"/>
      <c r="B56" s="244"/>
      <c r="C56" s="29"/>
      <c r="D56" s="40" t="s">
        <v>98</v>
      </c>
      <c r="E56" s="40" t="s">
        <v>110</v>
      </c>
      <c r="F56" s="30">
        <v>43</v>
      </c>
      <c r="G56" s="34"/>
      <c r="H56" s="34"/>
      <c r="I56" s="34"/>
      <c r="J56" s="34"/>
      <c r="K56" s="212"/>
      <c r="L56" s="212"/>
      <c r="M56" s="212"/>
      <c r="N56" s="212"/>
      <c r="O56" s="212"/>
      <c r="P56" s="212"/>
      <c r="Q56" s="213"/>
    </row>
    <row r="57" spans="1:18" ht="31.5">
      <c r="A57" s="253"/>
      <c r="B57" s="244"/>
      <c r="C57" s="29"/>
      <c r="D57" s="40" t="s">
        <v>100</v>
      </c>
      <c r="E57" s="40" t="s">
        <v>111</v>
      </c>
      <c r="F57" s="30">
        <v>44</v>
      </c>
      <c r="G57" s="34"/>
      <c r="H57" s="34"/>
      <c r="I57" s="34"/>
      <c r="J57" s="34"/>
      <c r="K57" s="212"/>
      <c r="L57" s="212"/>
      <c r="M57" s="212"/>
      <c r="N57" s="212"/>
      <c r="O57" s="212"/>
      <c r="P57" s="212"/>
      <c r="Q57" s="213"/>
    </row>
    <row r="58" spans="1:18" ht="15.75">
      <c r="A58" s="253"/>
      <c r="B58" s="244"/>
      <c r="C58" s="29" t="s">
        <v>61</v>
      </c>
      <c r="D58" s="264" t="s">
        <v>112</v>
      </c>
      <c r="E58" s="264"/>
      <c r="F58" s="30">
        <v>45</v>
      </c>
      <c r="G58" s="34" t="s">
        <v>381</v>
      </c>
      <c r="H58" s="34" t="s">
        <v>429</v>
      </c>
      <c r="I58" s="34" t="s">
        <v>429</v>
      </c>
      <c r="J58" s="34" t="s">
        <v>464</v>
      </c>
      <c r="K58" s="212" t="s">
        <v>367</v>
      </c>
      <c r="L58" s="212" t="s">
        <v>359</v>
      </c>
      <c r="M58" s="212" t="s">
        <v>359</v>
      </c>
      <c r="N58" s="212" t="s">
        <v>359</v>
      </c>
      <c r="O58" s="212" t="s">
        <v>429</v>
      </c>
      <c r="P58" s="212" t="s">
        <v>551</v>
      </c>
      <c r="Q58" s="213" t="s">
        <v>552</v>
      </c>
      <c r="R58" s="217">
        <v>613</v>
      </c>
    </row>
    <row r="59" spans="1:18" ht="15.75">
      <c r="A59" s="253"/>
      <c r="B59" s="244"/>
      <c r="C59" s="29" t="s">
        <v>113</v>
      </c>
      <c r="D59" s="264" t="s">
        <v>114</v>
      </c>
      <c r="E59" s="264"/>
      <c r="F59" s="30">
        <v>46</v>
      </c>
      <c r="G59" s="34" t="s">
        <v>396</v>
      </c>
      <c r="H59" s="34" t="s">
        <v>365</v>
      </c>
      <c r="I59" s="34" t="s">
        <v>365</v>
      </c>
      <c r="J59" s="34" t="s">
        <v>478</v>
      </c>
      <c r="K59" s="212" t="s">
        <v>507</v>
      </c>
      <c r="L59" s="212" t="s">
        <v>508</v>
      </c>
      <c r="M59" s="212" t="s">
        <v>510</v>
      </c>
      <c r="N59" s="212" t="s">
        <v>509</v>
      </c>
      <c r="O59" s="212" t="s">
        <v>511</v>
      </c>
      <c r="P59" s="212" t="s">
        <v>553</v>
      </c>
      <c r="Q59" s="213" t="s">
        <v>554</v>
      </c>
    </row>
    <row r="60" spans="1:18" ht="15.75">
      <c r="A60" s="253"/>
      <c r="B60" s="244"/>
      <c r="C60" s="29" t="s">
        <v>49</v>
      </c>
      <c r="D60" s="264" t="s">
        <v>115</v>
      </c>
      <c r="E60" s="264"/>
      <c r="F60" s="30">
        <v>47</v>
      </c>
      <c r="G60" s="34" t="s">
        <v>385</v>
      </c>
      <c r="H60" s="34" t="s">
        <v>431</v>
      </c>
      <c r="I60" s="34" t="s">
        <v>431</v>
      </c>
      <c r="J60" s="34" t="s">
        <v>465</v>
      </c>
      <c r="K60" s="212" t="s">
        <v>409</v>
      </c>
      <c r="L60" s="212" t="s">
        <v>363</v>
      </c>
      <c r="M60" s="212" t="s">
        <v>487</v>
      </c>
      <c r="N60" s="212" t="s">
        <v>360</v>
      </c>
      <c r="O60" s="212" t="s">
        <v>488</v>
      </c>
      <c r="P60" s="212" t="s">
        <v>555</v>
      </c>
      <c r="Q60" s="213" t="s">
        <v>556</v>
      </c>
      <c r="R60" s="217">
        <v>628</v>
      </c>
    </row>
    <row r="61" spans="1:18" ht="15.75">
      <c r="A61" s="253"/>
      <c r="B61" s="244"/>
      <c r="C61" s="29" t="s">
        <v>59</v>
      </c>
      <c r="D61" s="264" t="s">
        <v>116</v>
      </c>
      <c r="E61" s="264"/>
      <c r="F61" s="30">
        <v>48</v>
      </c>
      <c r="G61" s="34"/>
      <c r="H61" s="34" t="s">
        <v>433</v>
      </c>
      <c r="I61" s="34" t="s">
        <v>433</v>
      </c>
      <c r="J61" s="34"/>
      <c r="K61" s="212" t="s">
        <v>432</v>
      </c>
      <c r="L61" s="212" t="s">
        <v>432</v>
      </c>
      <c r="M61" s="212" t="s">
        <v>432</v>
      </c>
      <c r="N61" s="212" t="s">
        <v>432</v>
      </c>
      <c r="O61" s="212" t="s">
        <v>433</v>
      </c>
      <c r="P61" s="212">
        <v>0</v>
      </c>
      <c r="Q61" s="213">
        <v>0</v>
      </c>
      <c r="R61" s="217">
        <v>622</v>
      </c>
    </row>
    <row r="62" spans="1:18" ht="31.5">
      <c r="A62" s="253"/>
      <c r="B62" s="244"/>
      <c r="C62" s="29"/>
      <c r="D62" s="41" t="s">
        <v>98</v>
      </c>
      <c r="E62" s="41" t="s">
        <v>117</v>
      </c>
      <c r="F62" s="30">
        <v>49</v>
      </c>
      <c r="G62" s="34"/>
      <c r="H62" s="34"/>
      <c r="I62" s="34"/>
      <c r="J62" s="34"/>
      <c r="K62" s="212"/>
      <c r="L62" s="212"/>
      <c r="M62" s="212"/>
      <c r="N62" s="212"/>
      <c r="O62" s="212"/>
      <c r="P62" s="212"/>
      <c r="Q62" s="213"/>
    </row>
    <row r="63" spans="1:18" ht="15.75">
      <c r="A63" s="253"/>
      <c r="B63" s="244"/>
      <c r="C63" s="29" t="s">
        <v>61</v>
      </c>
      <c r="D63" s="251" t="s">
        <v>118</v>
      </c>
      <c r="E63" s="252"/>
      <c r="F63" s="30">
        <v>50</v>
      </c>
      <c r="G63" s="34"/>
      <c r="H63" s="34"/>
      <c r="I63" s="34"/>
      <c r="J63" s="34"/>
      <c r="K63" s="212"/>
      <c r="L63" s="212"/>
      <c r="M63" s="212"/>
      <c r="N63" s="212"/>
      <c r="O63" s="212"/>
      <c r="P63" s="212"/>
      <c r="Q63" s="213"/>
    </row>
    <row r="64" spans="1:18" ht="31.5">
      <c r="A64" s="253"/>
      <c r="B64" s="244"/>
      <c r="C64" s="29"/>
      <c r="D64" s="41" t="s">
        <v>119</v>
      </c>
      <c r="E64" s="41" t="s">
        <v>120</v>
      </c>
      <c r="F64" s="30">
        <v>51</v>
      </c>
      <c r="G64" s="34"/>
      <c r="H64" s="34"/>
      <c r="I64" s="34"/>
      <c r="J64" s="34"/>
      <c r="K64" s="212"/>
      <c r="L64" s="212"/>
      <c r="M64" s="212"/>
      <c r="N64" s="212"/>
      <c r="O64" s="212"/>
      <c r="P64" s="212"/>
      <c r="Q64" s="213"/>
    </row>
    <row r="65" spans="1:18" ht="47.25">
      <c r="A65" s="253"/>
      <c r="B65" s="244"/>
      <c r="C65" s="29"/>
      <c r="D65" s="41"/>
      <c r="E65" s="42" t="s">
        <v>121</v>
      </c>
      <c r="F65" s="30">
        <v>52</v>
      </c>
      <c r="G65" s="34"/>
      <c r="H65" s="34"/>
      <c r="I65" s="34"/>
      <c r="J65" s="34"/>
      <c r="K65" s="212"/>
      <c r="L65" s="212"/>
      <c r="M65" s="212"/>
      <c r="N65" s="212"/>
      <c r="O65" s="212"/>
      <c r="P65" s="212"/>
      <c r="Q65" s="213"/>
    </row>
    <row r="66" spans="1:18" ht="31.5">
      <c r="A66" s="253"/>
      <c r="B66" s="244"/>
      <c r="C66" s="29"/>
      <c r="D66" s="41" t="s">
        <v>122</v>
      </c>
      <c r="E66" s="41" t="s">
        <v>123</v>
      </c>
      <c r="F66" s="30">
        <v>53</v>
      </c>
      <c r="G66" s="34"/>
      <c r="H66" s="34"/>
      <c r="I66" s="34"/>
      <c r="J66" s="34"/>
      <c r="K66" s="212"/>
      <c r="L66" s="212"/>
      <c r="M66" s="212"/>
      <c r="N66" s="212"/>
      <c r="O66" s="212"/>
      <c r="P66" s="212"/>
      <c r="Q66" s="213"/>
    </row>
    <row r="67" spans="1:18" ht="63">
      <c r="A67" s="253"/>
      <c r="B67" s="244"/>
      <c r="C67" s="29"/>
      <c r="D67" s="41"/>
      <c r="E67" s="42" t="s">
        <v>124</v>
      </c>
      <c r="F67" s="30">
        <v>54</v>
      </c>
      <c r="G67" s="34"/>
      <c r="H67" s="34"/>
      <c r="I67" s="34"/>
      <c r="J67" s="34"/>
      <c r="K67" s="212"/>
      <c r="L67" s="212"/>
      <c r="M67" s="212"/>
      <c r="N67" s="212"/>
      <c r="O67" s="212"/>
      <c r="P67" s="212"/>
      <c r="Q67" s="213"/>
    </row>
    <row r="68" spans="1:18" ht="94.5">
      <c r="A68" s="253"/>
      <c r="B68" s="244"/>
      <c r="C68" s="29"/>
      <c r="D68" s="41"/>
      <c r="E68" s="42" t="s">
        <v>125</v>
      </c>
      <c r="F68" s="30">
        <v>55</v>
      </c>
      <c r="G68" s="34"/>
      <c r="H68" s="34"/>
      <c r="I68" s="34"/>
      <c r="J68" s="34"/>
      <c r="K68" s="212"/>
      <c r="L68" s="212"/>
      <c r="M68" s="212"/>
      <c r="N68" s="212"/>
      <c r="O68" s="212"/>
      <c r="P68" s="212"/>
      <c r="Q68" s="213"/>
    </row>
    <row r="69" spans="1:18" ht="31.5">
      <c r="A69" s="253"/>
      <c r="B69" s="244"/>
      <c r="C69" s="29"/>
      <c r="D69" s="41"/>
      <c r="E69" s="42" t="s">
        <v>126</v>
      </c>
      <c r="F69" s="30">
        <v>56</v>
      </c>
      <c r="G69" s="34"/>
      <c r="H69" s="34"/>
      <c r="I69" s="34"/>
      <c r="J69" s="34"/>
      <c r="K69" s="212"/>
      <c r="L69" s="212"/>
      <c r="M69" s="212"/>
      <c r="N69" s="212"/>
      <c r="O69" s="212"/>
      <c r="P69" s="212"/>
      <c r="Q69" s="213"/>
    </row>
    <row r="70" spans="1:18" ht="15.75">
      <c r="A70" s="253"/>
      <c r="B70" s="244"/>
      <c r="C70" s="29" t="s">
        <v>67</v>
      </c>
      <c r="D70" s="245" t="s">
        <v>127</v>
      </c>
      <c r="E70" s="265"/>
      <c r="F70" s="30">
        <v>57</v>
      </c>
      <c r="G70" s="34"/>
      <c r="H70" s="34"/>
      <c r="I70" s="34"/>
      <c r="J70" s="34"/>
      <c r="K70" s="212"/>
      <c r="L70" s="212"/>
      <c r="M70" s="212"/>
      <c r="N70" s="212"/>
      <c r="O70" s="212"/>
      <c r="P70" s="212"/>
      <c r="Q70" s="213"/>
    </row>
    <row r="71" spans="1:18" ht="31.5">
      <c r="A71" s="253"/>
      <c r="B71" s="244"/>
      <c r="C71" s="29"/>
      <c r="D71" s="36" t="s">
        <v>128</v>
      </c>
      <c r="E71" s="43" t="s">
        <v>129</v>
      </c>
      <c r="F71" s="30">
        <v>58</v>
      </c>
      <c r="G71" s="34"/>
      <c r="H71" s="34"/>
      <c r="I71" s="34"/>
      <c r="J71" s="34"/>
      <c r="K71" s="212"/>
      <c r="L71" s="212"/>
      <c r="M71" s="212"/>
      <c r="N71" s="212"/>
      <c r="O71" s="212"/>
      <c r="P71" s="212"/>
      <c r="Q71" s="213"/>
    </row>
    <row r="72" spans="1:18" ht="60.75">
      <c r="A72" s="253"/>
      <c r="B72" s="244"/>
      <c r="C72" s="29"/>
      <c r="D72" s="36" t="s">
        <v>130</v>
      </c>
      <c r="E72" s="43" t="s">
        <v>131</v>
      </c>
      <c r="F72" s="30">
        <v>59</v>
      </c>
      <c r="G72" s="34"/>
      <c r="H72" s="34"/>
      <c r="I72" s="34"/>
      <c r="J72" s="34"/>
      <c r="K72" s="212"/>
      <c r="L72" s="212"/>
      <c r="M72" s="212"/>
      <c r="N72" s="212"/>
      <c r="O72" s="212"/>
      <c r="P72" s="212"/>
      <c r="Q72" s="213"/>
    </row>
    <row r="73" spans="1:18" ht="31.5">
      <c r="A73" s="253"/>
      <c r="B73" s="244"/>
      <c r="C73" s="29"/>
      <c r="D73" s="36" t="s">
        <v>132</v>
      </c>
      <c r="E73" s="43" t="s">
        <v>133</v>
      </c>
      <c r="F73" s="30">
        <v>60</v>
      </c>
      <c r="G73" s="34"/>
      <c r="H73" s="34"/>
      <c r="I73" s="34"/>
      <c r="J73" s="34"/>
      <c r="K73" s="212"/>
      <c r="L73" s="212"/>
      <c r="M73" s="212"/>
      <c r="N73" s="212"/>
      <c r="O73" s="212"/>
      <c r="P73" s="212"/>
      <c r="Q73" s="213"/>
    </row>
    <row r="74" spans="1:18" ht="31.5">
      <c r="A74" s="253"/>
      <c r="B74" s="244"/>
      <c r="C74" s="29"/>
      <c r="D74" s="36" t="s">
        <v>134</v>
      </c>
      <c r="E74" s="43" t="s">
        <v>135</v>
      </c>
      <c r="F74" s="30">
        <v>61</v>
      </c>
      <c r="G74" s="34"/>
      <c r="H74" s="34"/>
      <c r="I74" s="34"/>
      <c r="J74" s="34"/>
      <c r="K74" s="212"/>
      <c r="L74" s="212"/>
      <c r="M74" s="212"/>
      <c r="N74" s="212"/>
      <c r="O74" s="212"/>
      <c r="P74" s="212"/>
      <c r="Q74" s="213"/>
    </row>
    <row r="75" spans="1:18" ht="15.75">
      <c r="A75" s="253"/>
      <c r="B75" s="244"/>
      <c r="C75" s="29" t="s">
        <v>69</v>
      </c>
      <c r="D75" s="245" t="s">
        <v>136</v>
      </c>
      <c r="E75" s="245"/>
      <c r="F75" s="30">
        <v>62</v>
      </c>
      <c r="G75" s="34" t="s">
        <v>346</v>
      </c>
      <c r="H75" s="34" t="s">
        <v>432</v>
      </c>
      <c r="I75" s="34" t="s">
        <v>432</v>
      </c>
      <c r="J75" s="34" t="s">
        <v>466</v>
      </c>
      <c r="K75" s="212" t="s">
        <v>406</v>
      </c>
      <c r="L75" s="212" t="s">
        <v>406</v>
      </c>
      <c r="M75" s="212" t="s">
        <v>406</v>
      </c>
      <c r="N75" s="212" t="s">
        <v>406</v>
      </c>
      <c r="O75" s="212" t="s">
        <v>367</v>
      </c>
      <c r="P75" s="212" t="s">
        <v>557</v>
      </c>
      <c r="Q75" s="213" t="s">
        <v>558</v>
      </c>
      <c r="R75">
        <v>624</v>
      </c>
    </row>
    <row r="76" spans="1:18" ht="15.75">
      <c r="A76" s="253"/>
      <c r="B76" s="244"/>
      <c r="C76" s="29" t="s">
        <v>71</v>
      </c>
      <c r="D76" s="245" t="s">
        <v>137</v>
      </c>
      <c r="E76" s="245"/>
      <c r="F76" s="30">
        <v>63</v>
      </c>
      <c r="G76" s="34"/>
      <c r="H76" s="34"/>
      <c r="I76" s="34"/>
      <c r="J76" s="34"/>
      <c r="K76" s="212"/>
      <c r="L76" s="212"/>
      <c r="M76" s="212"/>
      <c r="N76" s="212"/>
      <c r="O76" s="212"/>
      <c r="P76" s="212"/>
      <c r="Q76" s="213"/>
    </row>
    <row r="77" spans="1:18" ht="15.75">
      <c r="A77" s="253"/>
      <c r="B77" s="244"/>
      <c r="C77" s="29"/>
      <c r="D77" s="245" t="s">
        <v>138</v>
      </c>
      <c r="E77" s="245"/>
      <c r="F77" s="30">
        <v>64</v>
      </c>
      <c r="G77" s="34"/>
      <c r="H77" s="34"/>
      <c r="I77" s="34"/>
      <c r="J77" s="34"/>
      <c r="K77" s="212"/>
      <c r="L77" s="212"/>
      <c r="M77" s="212"/>
      <c r="N77" s="212"/>
      <c r="O77" s="212"/>
      <c r="P77" s="212"/>
      <c r="Q77" s="213"/>
    </row>
    <row r="78" spans="1:18" ht="15.75">
      <c r="A78" s="253"/>
      <c r="B78" s="244"/>
      <c r="C78" s="29"/>
      <c r="D78" s="261" t="s">
        <v>139</v>
      </c>
      <c r="E78" s="261"/>
      <c r="F78" s="30">
        <v>65</v>
      </c>
      <c r="G78" s="34"/>
      <c r="H78" s="34"/>
      <c r="I78" s="34"/>
      <c r="J78" s="34"/>
      <c r="K78" s="212"/>
      <c r="L78" s="212"/>
      <c r="M78" s="212"/>
      <c r="N78" s="212"/>
      <c r="O78" s="212"/>
      <c r="P78" s="212"/>
      <c r="Q78" s="213"/>
    </row>
    <row r="79" spans="1:18" ht="15.75">
      <c r="A79" s="253"/>
      <c r="B79" s="244"/>
      <c r="C79" s="29"/>
      <c r="D79" s="261" t="s">
        <v>140</v>
      </c>
      <c r="E79" s="261"/>
      <c r="F79" s="30">
        <v>66</v>
      </c>
      <c r="G79" s="34"/>
      <c r="H79" s="34"/>
      <c r="I79" s="34"/>
      <c r="J79" s="34"/>
      <c r="K79" s="212"/>
      <c r="L79" s="212"/>
      <c r="M79" s="212"/>
      <c r="N79" s="212"/>
      <c r="O79" s="212"/>
      <c r="P79" s="212"/>
      <c r="Q79" s="213"/>
    </row>
    <row r="80" spans="1:18" ht="15.75">
      <c r="A80" s="253"/>
      <c r="B80" s="244"/>
      <c r="C80" s="29" t="s">
        <v>141</v>
      </c>
      <c r="D80" s="245" t="s">
        <v>142</v>
      </c>
      <c r="E80" s="245"/>
      <c r="F80" s="30">
        <v>67</v>
      </c>
      <c r="G80" s="34" t="s">
        <v>383</v>
      </c>
      <c r="H80" s="34" t="s">
        <v>364</v>
      </c>
      <c r="I80" s="34" t="s">
        <v>364</v>
      </c>
      <c r="J80" s="34" t="s">
        <v>467</v>
      </c>
      <c r="K80" s="212" t="s">
        <v>359</v>
      </c>
      <c r="L80" s="212" t="s">
        <v>435</v>
      </c>
      <c r="M80" s="212" t="s">
        <v>435</v>
      </c>
      <c r="N80" s="212" t="s">
        <v>359</v>
      </c>
      <c r="O80" s="212" t="s">
        <v>429</v>
      </c>
      <c r="P80" s="212" t="s">
        <v>559</v>
      </c>
      <c r="Q80" s="213" t="s">
        <v>560</v>
      </c>
      <c r="R80" s="217">
        <v>626</v>
      </c>
    </row>
    <row r="81" spans="1:18" ht="15.75">
      <c r="A81" s="253"/>
      <c r="B81" s="244"/>
      <c r="C81" s="29" t="s">
        <v>143</v>
      </c>
      <c r="D81" s="245" t="s">
        <v>144</v>
      </c>
      <c r="E81" s="245"/>
      <c r="F81" s="30">
        <v>68</v>
      </c>
      <c r="G81" s="34" t="s">
        <v>384</v>
      </c>
      <c r="H81" s="34" t="s">
        <v>367</v>
      </c>
      <c r="I81" s="34" t="s">
        <v>367</v>
      </c>
      <c r="J81" s="34" t="s">
        <v>468</v>
      </c>
      <c r="K81" s="212" t="s">
        <v>359</v>
      </c>
      <c r="L81" s="212" t="s">
        <v>359</v>
      </c>
      <c r="M81" s="212" t="s">
        <v>359</v>
      </c>
      <c r="N81" s="212" t="s">
        <v>359</v>
      </c>
      <c r="O81" s="212" t="s">
        <v>364</v>
      </c>
      <c r="P81" s="212" t="s">
        <v>561</v>
      </c>
      <c r="Q81" s="213" t="s">
        <v>562</v>
      </c>
      <c r="R81" s="217">
        <v>627</v>
      </c>
    </row>
    <row r="82" spans="1:18" ht="15.75">
      <c r="A82" s="253"/>
      <c r="B82" s="244"/>
      <c r="C82" s="29" t="s">
        <v>145</v>
      </c>
      <c r="D82" s="245" t="s">
        <v>146</v>
      </c>
      <c r="E82" s="245"/>
      <c r="F82" s="30">
        <v>69</v>
      </c>
      <c r="G82" s="34"/>
      <c r="H82" s="34"/>
      <c r="I82" s="34"/>
      <c r="J82" s="34"/>
      <c r="K82" s="212"/>
      <c r="L82" s="212"/>
      <c r="M82" s="212"/>
      <c r="N82" s="212"/>
      <c r="O82" s="212"/>
      <c r="P82" s="212"/>
      <c r="Q82" s="213"/>
    </row>
    <row r="83" spans="1:18" ht="15.75">
      <c r="A83" s="253"/>
      <c r="B83" s="244"/>
      <c r="C83" s="29"/>
      <c r="D83" s="36" t="s">
        <v>147</v>
      </c>
      <c r="E83" s="36" t="s">
        <v>148</v>
      </c>
      <c r="F83" s="30">
        <v>70</v>
      </c>
      <c r="G83" s="34"/>
      <c r="H83" s="34"/>
      <c r="I83" s="34"/>
      <c r="J83" s="34"/>
      <c r="K83" s="212"/>
      <c r="L83" s="212"/>
      <c r="M83" s="212"/>
      <c r="N83" s="212"/>
      <c r="O83" s="212"/>
      <c r="P83" s="212"/>
      <c r="Q83" s="213"/>
    </row>
    <row r="84" spans="1:18" ht="47.25">
      <c r="A84" s="253"/>
      <c r="B84" s="244"/>
      <c r="C84" s="29"/>
      <c r="D84" s="36" t="s">
        <v>149</v>
      </c>
      <c r="E84" s="36" t="s">
        <v>150</v>
      </c>
      <c r="F84" s="30">
        <v>71</v>
      </c>
      <c r="G84" s="34"/>
      <c r="H84" s="34"/>
      <c r="I84" s="34"/>
      <c r="J84" s="34"/>
      <c r="K84" s="212"/>
      <c r="L84" s="212"/>
      <c r="M84" s="212"/>
      <c r="N84" s="212"/>
      <c r="O84" s="212"/>
      <c r="P84" s="212"/>
      <c r="Q84" s="213"/>
      <c r="R84" s="217"/>
    </row>
    <row r="85" spans="1:18" ht="31.5">
      <c r="A85" s="253"/>
      <c r="B85" s="244"/>
      <c r="C85" s="29"/>
      <c r="D85" s="36" t="s">
        <v>151</v>
      </c>
      <c r="E85" s="36" t="s">
        <v>152</v>
      </c>
      <c r="F85" s="30">
        <v>72</v>
      </c>
      <c r="G85" s="34"/>
      <c r="H85" s="34"/>
      <c r="I85" s="34"/>
      <c r="J85" s="34"/>
      <c r="K85" s="212"/>
      <c r="L85" s="212"/>
      <c r="M85" s="212"/>
      <c r="N85" s="212"/>
      <c r="O85" s="212"/>
      <c r="P85" s="212"/>
      <c r="Q85" s="213"/>
    </row>
    <row r="86" spans="1:18" ht="47.25">
      <c r="A86" s="253"/>
      <c r="B86" s="244"/>
      <c r="C86" s="29"/>
      <c r="D86" s="36" t="s">
        <v>153</v>
      </c>
      <c r="E86" s="36" t="s">
        <v>154</v>
      </c>
      <c r="F86" s="30">
        <v>73</v>
      </c>
      <c r="G86" s="34"/>
      <c r="H86" s="34"/>
      <c r="I86" s="34"/>
      <c r="J86" s="34"/>
      <c r="K86" s="212"/>
      <c r="L86" s="212"/>
      <c r="M86" s="212"/>
      <c r="N86" s="212"/>
      <c r="O86" s="212"/>
      <c r="P86" s="212"/>
      <c r="Q86" s="213"/>
    </row>
    <row r="87" spans="1:18" ht="30.75">
      <c r="A87" s="253"/>
      <c r="B87" s="244"/>
      <c r="C87" s="29"/>
      <c r="D87" s="36"/>
      <c r="E87" s="36" t="s">
        <v>155</v>
      </c>
      <c r="F87" s="30">
        <v>74</v>
      </c>
      <c r="G87" s="34"/>
      <c r="H87" s="34"/>
      <c r="I87" s="34"/>
      <c r="J87" s="34"/>
      <c r="K87" s="212"/>
      <c r="L87" s="212"/>
      <c r="M87" s="212"/>
      <c r="N87" s="212"/>
      <c r="O87" s="212"/>
      <c r="P87" s="212"/>
      <c r="Q87" s="213"/>
    </row>
    <row r="88" spans="1:18" ht="31.5">
      <c r="A88" s="253"/>
      <c r="B88" s="244"/>
      <c r="C88" s="29"/>
      <c r="D88" s="36" t="s">
        <v>156</v>
      </c>
      <c r="E88" s="36" t="s">
        <v>157</v>
      </c>
      <c r="F88" s="30">
        <v>75</v>
      </c>
      <c r="G88" s="34"/>
      <c r="H88" s="34"/>
      <c r="I88" s="34"/>
      <c r="J88" s="34"/>
      <c r="K88" s="212"/>
      <c r="L88" s="212"/>
      <c r="M88" s="212"/>
      <c r="N88" s="212"/>
      <c r="O88" s="212"/>
      <c r="P88" s="212"/>
      <c r="Q88" s="213"/>
    </row>
    <row r="89" spans="1:18" ht="78.75">
      <c r="A89" s="253"/>
      <c r="B89" s="244"/>
      <c r="C89" s="29"/>
      <c r="D89" s="36" t="s">
        <v>158</v>
      </c>
      <c r="E89" s="36" t="s">
        <v>159</v>
      </c>
      <c r="F89" s="30">
        <v>76</v>
      </c>
      <c r="G89" s="34"/>
      <c r="H89" s="34"/>
      <c r="I89" s="34"/>
      <c r="J89" s="34"/>
      <c r="K89" s="212"/>
      <c r="L89" s="212"/>
      <c r="M89" s="212"/>
      <c r="N89" s="212"/>
      <c r="O89" s="212"/>
      <c r="P89" s="212"/>
      <c r="Q89" s="213"/>
    </row>
    <row r="90" spans="1:18" ht="31.5">
      <c r="A90" s="253"/>
      <c r="B90" s="244"/>
      <c r="C90" s="29"/>
      <c r="D90" s="36" t="s">
        <v>160</v>
      </c>
      <c r="E90" s="36" t="s">
        <v>161</v>
      </c>
      <c r="F90" s="30">
        <v>77</v>
      </c>
      <c r="G90" s="34"/>
      <c r="H90" s="34"/>
      <c r="I90" s="34"/>
      <c r="J90" s="34"/>
      <c r="K90" s="212"/>
      <c r="L90" s="212"/>
      <c r="M90" s="212"/>
      <c r="N90" s="212"/>
      <c r="O90" s="212"/>
      <c r="P90" s="212"/>
      <c r="Q90" s="213"/>
    </row>
    <row r="91" spans="1:18" ht="15.75">
      <c r="A91" s="253"/>
      <c r="B91" s="244"/>
      <c r="C91" s="29" t="s">
        <v>162</v>
      </c>
      <c r="D91" s="245" t="s">
        <v>163</v>
      </c>
      <c r="E91" s="245"/>
      <c r="F91" s="30">
        <v>78</v>
      </c>
      <c r="G91" s="34"/>
      <c r="H91" s="34"/>
      <c r="I91" s="34"/>
      <c r="J91" s="34"/>
      <c r="K91" s="212"/>
      <c r="L91" s="212"/>
      <c r="M91" s="212"/>
      <c r="N91" s="212"/>
      <c r="O91" s="212"/>
      <c r="P91" s="212"/>
      <c r="Q91" s="213"/>
    </row>
    <row r="92" spans="1:18" ht="15.75">
      <c r="A92" s="253"/>
      <c r="B92" s="244"/>
      <c r="C92" s="264" t="s">
        <v>164</v>
      </c>
      <c r="D92" s="264"/>
      <c r="E92" s="264"/>
      <c r="F92" s="30">
        <v>79</v>
      </c>
      <c r="G92" s="34" t="s">
        <v>386</v>
      </c>
      <c r="H92" s="34" t="s">
        <v>370</v>
      </c>
      <c r="I92" s="34" t="s">
        <v>370</v>
      </c>
      <c r="J92" s="34" t="s">
        <v>479</v>
      </c>
      <c r="K92" s="212" t="s">
        <v>359</v>
      </c>
      <c r="L92" s="212" t="s">
        <v>435</v>
      </c>
      <c r="M92" s="212" t="s">
        <v>367</v>
      </c>
      <c r="N92" s="212" t="s">
        <v>505</v>
      </c>
      <c r="O92" s="212" t="s">
        <v>506</v>
      </c>
      <c r="P92" s="212" t="s">
        <v>563</v>
      </c>
      <c r="Q92" s="213" t="s">
        <v>564</v>
      </c>
    </row>
    <row r="93" spans="1:18" ht="15.75">
      <c r="A93" s="253"/>
      <c r="B93" s="244"/>
      <c r="C93" s="29" t="s">
        <v>49</v>
      </c>
      <c r="D93" s="260" t="s">
        <v>165</v>
      </c>
      <c r="E93" s="258"/>
      <c r="F93" s="30">
        <v>80</v>
      </c>
      <c r="G93" s="34"/>
      <c r="H93" s="34"/>
      <c r="I93" s="34"/>
      <c r="J93" s="34"/>
      <c r="K93" s="212"/>
      <c r="L93" s="212"/>
      <c r="M93" s="212"/>
      <c r="N93" s="212"/>
      <c r="O93" s="212"/>
      <c r="P93" s="212"/>
      <c r="Q93" s="213"/>
    </row>
    <row r="94" spans="1:18" ht="15.75">
      <c r="A94" s="253"/>
      <c r="B94" s="244"/>
      <c r="C94" s="29" t="s">
        <v>59</v>
      </c>
      <c r="D94" s="257" t="s">
        <v>166</v>
      </c>
      <c r="E94" s="258"/>
      <c r="F94" s="30">
        <v>81</v>
      </c>
      <c r="G94" s="34"/>
      <c r="H94" s="34" t="s">
        <v>434</v>
      </c>
      <c r="I94" s="34" t="s">
        <v>434</v>
      </c>
      <c r="J94" s="34" t="s">
        <v>434</v>
      </c>
      <c r="K94" s="212"/>
      <c r="L94" s="212"/>
      <c r="M94" s="212"/>
      <c r="N94" s="212" t="s">
        <v>434</v>
      </c>
      <c r="O94" s="212" t="s">
        <v>434</v>
      </c>
      <c r="P94" s="212">
        <v>0</v>
      </c>
      <c r="Q94" s="213">
        <v>0</v>
      </c>
      <c r="R94">
        <v>612</v>
      </c>
    </row>
    <row r="95" spans="1:18" ht="15.75">
      <c r="A95" s="253"/>
      <c r="B95" s="244"/>
      <c r="C95" s="29" t="s">
        <v>61</v>
      </c>
      <c r="D95" s="257" t="s">
        <v>167</v>
      </c>
      <c r="E95" s="258"/>
      <c r="F95" s="30">
        <v>82</v>
      </c>
      <c r="G95" s="34"/>
      <c r="H95" s="34" t="s">
        <v>435</v>
      </c>
      <c r="I95" s="34" t="s">
        <v>435</v>
      </c>
      <c r="J95" s="34"/>
      <c r="K95" s="212"/>
      <c r="L95" s="212" t="s">
        <v>406</v>
      </c>
      <c r="M95" s="212" t="s">
        <v>359</v>
      </c>
      <c r="N95" s="212" t="s">
        <v>406</v>
      </c>
      <c r="O95" s="212" t="s">
        <v>367</v>
      </c>
      <c r="P95" s="212">
        <v>0</v>
      </c>
      <c r="Q95" s="213">
        <v>0</v>
      </c>
    </row>
    <row r="96" spans="1:18" ht="15.75">
      <c r="A96" s="253"/>
      <c r="B96" s="244"/>
      <c r="C96" s="29" t="s">
        <v>67</v>
      </c>
      <c r="D96" s="257" t="s">
        <v>168</v>
      </c>
      <c r="E96" s="258"/>
      <c r="F96" s="30">
        <v>83</v>
      </c>
      <c r="G96" s="34"/>
      <c r="H96" s="34"/>
      <c r="I96" s="34"/>
      <c r="J96" s="34"/>
      <c r="K96" s="212"/>
      <c r="L96" s="212"/>
      <c r="M96" s="212"/>
      <c r="N96" s="212"/>
      <c r="O96" s="212"/>
      <c r="P96" s="212"/>
      <c r="Q96" s="213"/>
    </row>
    <row r="97" spans="1:18" ht="15.75">
      <c r="A97" s="253"/>
      <c r="B97" s="244"/>
      <c r="C97" s="29" t="s">
        <v>69</v>
      </c>
      <c r="D97" s="257" t="s">
        <v>169</v>
      </c>
      <c r="E97" s="258"/>
      <c r="F97" s="30">
        <v>84</v>
      </c>
      <c r="G97" s="34"/>
      <c r="H97" s="34"/>
      <c r="I97" s="34"/>
      <c r="J97" s="34"/>
      <c r="K97" s="212"/>
      <c r="L97" s="212"/>
      <c r="M97" s="212"/>
      <c r="N97" s="212"/>
      <c r="O97" s="212"/>
      <c r="P97" s="212"/>
      <c r="Q97" s="213"/>
    </row>
    <row r="98" spans="1:18" ht="15.75">
      <c r="A98" s="253"/>
      <c r="B98" s="244"/>
      <c r="C98" s="29" t="s">
        <v>71</v>
      </c>
      <c r="D98" s="257" t="s">
        <v>170</v>
      </c>
      <c r="E98" s="259"/>
      <c r="F98" s="30">
        <v>85</v>
      </c>
      <c r="G98" s="34" t="s">
        <v>386</v>
      </c>
      <c r="H98" s="34" t="s">
        <v>366</v>
      </c>
      <c r="I98" s="34" t="s">
        <v>450</v>
      </c>
      <c r="J98" s="34" t="s">
        <v>469</v>
      </c>
      <c r="K98" s="212" t="s">
        <v>359</v>
      </c>
      <c r="L98" s="212" t="s">
        <v>359</v>
      </c>
      <c r="M98" s="212" t="s">
        <v>359</v>
      </c>
      <c r="N98" s="212" t="s">
        <v>359</v>
      </c>
      <c r="O98" s="212" t="s">
        <v>364</v>
      </c>
      <c r="P98" s="212" t="s">
        <v>565</v>
      </c>
      <c r="Q98" s="213" t="s">
        <v>566</v>
      </c>
      <c r="R98" s="217">
        <v>635</v>
      </c>
    </row>
    <row r="99" spans="1:18" ht="15.75">
      <c r="A99" s="253"/>
      <c r="B99" s="244"/>
      <c r="C99" s="251" t="s">
        <v>171</v>
      </c>
      <c r="D99" s="256"/>
      <c r="E99" s="252"/>
      <c r="F99" s="30">
        <v>86</v>
      </c>
      <c r="G99" s="34" t="s">
        <v>397</v>
      </c>
      <c r="H99" s="34" t="s">
        <v>436</v>
      </c>
      <c r="I99" s="34" t="s">
        <v>436</v>
      </c>
      <c r="J99" s="34" t="s">
        <v>482</v>
      </c>
      <c r="K99" s="212" t="s">
        <v>503</v>
      </c>
      <c r="L99" s="212" t="s">
        <v>503</v>
      </c>
      <c r="M99" s="212" t="s">
        <v>503</v>
      </c>
      <c r="N99" s="212" t="s">
        <v>503</v>
      </c>
      <c r="O99" s="212" t="s">
        <v>504</v>
      </c>
      <c r="P99" s="212" t="s">
        <v>567</v>
      </c>
      <c r="Q99" s="213" t="s">
        <v>444</v>
      </c>
    </row>
    <row r="100" spans="1:18" ht="15.75">
      <c r="A100" s="253"/>
      <c r="B100" s="244"/>
      <c r="C100" s="29" t="s">
        <v>172</v>
      </c>
      <c r="D100" s="251" t="s">
        <v>173</v>
      </c>
      <c r="E100" s="252"/>
      <c r="F100" s="30">
        <v>87</v>
      </c>
      <c r="G100" s="34" t="s">
        <v>387</v>
      </c>
      <c r="H100" s="34" t="s">
        <v>343</v>
      </c>
      <c r="I100" s="34" t="s">
        <v>343</v>
      </c>
      <c r="J100" s="34" t="s">
        <v>470</v>
      </c>
      <c r="K100" s="212" t="s">
        <v>490</v>
      </c>
      <c r="L100" s="212" t="s">
        <v>490</v>
      </c>
      <c r="M100" s="212" t="s">
        <v>490</v>
      </c>
      <c r="N100" s="212" t="s">
        <v>490</v>
      </c>
      <c r="O100" s="212" t="s">
        <v>491</v>
      </c>
      <c r="P100" s="212" t="s">
        <v>568</v>
      </c>
      <c r="Q100" s="213" t="s">
        <v>569</v>
      </c>
    </row>
    <row r="101" spans="1:18" ht="15.75">
      <c r="A101" s="253"/>
      <c r="B101" s="244"/>
      <c r="C101" s="29" t="s">
        <v>174</v>
      </c>
      <c r="D101" s="245" t="s">
        <v>175</v>
      </c>
      <c r="E101" s="245"/>
      <c r="F101" s="30">
        <v>88</v>
      </c>
      <c r="G101" s="34" t="s">
        <v>387</v>
      </c>
      <c r="H101" s="34" t="s">
        <v>343</v>
      </c>
      <c r="I101" s="34" t="s">
        <v>343</v>
      </c>
      <c r="J101" s="34" t="s">
        <v>470</v>
      </c>
      <c r="K101" s="212" t="s">
        <v>490</v>
      </c>
      <c r="L101" s="212" t="s">
        <v>490</v>
      </c>
      <c r="M101" s="212" t="s">
        <v>490</v>
      </c>
      <c r="N101" s="212" t="s">
        <v>490</v>
      </c>
      <c r="O101" s="212" t="s">
        <v>491</v>
      </c>
      <c r="P101" s="212" t="s">
        <v>568</v>
      </c>
      <c r="Q101" s="213" t="s">
        <v>569</v>
      </c>
    </row>
    <row r="102" spans="1:18" ht="15.75">
      <c r="A102" s="253"/>
      <c r="B102" s="244"/>
      <c r="C102" s="253"/>
      <c r="D102" s="245" t="s">
        <v>176</v>
      </c>
      <c r="E102" s="245"/>
      <c r="F102" s="30">
        <v>89</v>
      </c>
      <c r="G102" s="34" t="s">
        <v>387</v>
      </c>
      <c r="H102" s="34" t="s">
        <v>343</v>
      </c>
      <c r="I102" s="34" t="s">
        <v>343</v>
      </c>
      <c r="J102" s="34" t="s">
        <v>470</v>
      </c>
      <c r="K102" s="212" t="s">
        <v>490</v>
      </c>
      <c r="L102" s="212" t="s">
        <v>490</v>
      </c>
      <c r="M102" s="212" t="s">
        <v>490</v>
      </c>
      <c r="N102" s="212" t="s">
        <v>490</v>
      </c>
      <c r="O102" s="212" t="s">
        <v>491</v>
      </c>
      <c r="P102" s="212" t="s">
        <v>568</v>
      </c>
      <c r="Q102" s="213" t="s">
        <v>569</v>
      </c>
      <c r="R102" s="217">
        <v>641</v>
      </c>
    </row>
    <row r="103" spans="1:18" ht="15.75">
      <c r="A103" s="253"/>
      <c r="B103" s="244"/>
      <c r="C103" s="253"/>
      <c r="D103" s="246" t="s">
        <v>177</v>
      </c>
      <c r="E103" s="247"/>
      <c r="F103" s="30">
        <v>90</v>
      </c>
      <c r="G103" s="34"/>
      <c r="H103" s="34"/>
      <c r="I103" s="34"/>
      <c r="J103" s="34"/>
      <c r="K103" s="212"/>
      <c r="L103" s="212"/>
      <c r="M103" s="212"/>
      <c r="N103" s="212"/>
      <c r="O103" s="212"/>
      <c r="P103" s="212"/>
      <c r="Q103" s="213"/>
      <c r="R103" t="s">
        <v>340</v>
      </c>
    </row>
    <row r="104" spans="1:18" ht="15.75">
      <c r="A104" s="253"/>
      <c r="B104" s="244"/>
      <c r="C104" s="253"/>
      <c r="D104" s="245" t="s">
        <v>178</v>
      </c>
      <c r="E104" s="245"/>
      <c r="F104" s="30">
        <v>91</v>
      </c>
      <c r="G104" s="34"/>
      <c r="H104" s="34"/>
      <c r="I104" s="34"/>
      <c r="J104" s="34"/>
      <c r="K104" s="212"/>
      <c r="L104" s="212"/>
      <c r="M104" s="212"/>
      <c r="N104" s="212"/>
      <c r="O104" s="212"/>
      <c r="P104" s="212"/>
      <c r="Q104" s="213"/>
    </row>
    <row r="105" spans="1:18" ht="15.75">
      <c r="A105" s="253"/>
      <c r="B105" s="244"/>
      <c r="C105" s="29" t="s">
        <v>179</v>
      </c>
      <c r="D105" s="245" t="s">
        <v>180</v>
      </c>
      <c r="E105" s="245"/>
      <c r="F105" s="30">
        <v>92</v>
      </c>
      <c r="G105" s="34"/>
      <c r="H105" s="34"/>
      <c r="I105" s="34"/>
      <c r="J105" s="34"/>
      <c r="K105" s="212"/>
      <c r="L105" s="212"/>
      <c r="M105" s="212"/>
      <c r="N105" s="212"/>
      <c r="O105" s="212"/>
      <c r="P105" s="212"/>
      <c r="Q105" s="213"/>
    </row>
    <row r="106" spans="1:18" ht="15.75">
      <c r="A106" s="253"/>
      <c r="B106" s="244"/>
      <c r="C106" s="29"/>
      <c r="D106" s="245" t="s">
        <v>181</v>
      </c>
      <c r="E106" s="245"/>
      <c r="F106" s="30">
        <v>93</v>
      </c>
      <c r="G106" s="34"/>
      <c r="H106" s="34"/>
      <c r="I106" s="34"/>
      <c r="J106" s="34"/>
      <c r="K106" s="212"/>
      <c r="L106" s="212"/>
      <c r="M106" s="212"/>
      <c r="N106" s="212"/>
      <c r="O106" s="212"/>
      <c r="P106" s="212"/>
      <c r="Q106" s="213"/>
    </row>
    <row r="107" spans="1:18" ht="47.25">
      <c r="A107" s="253"/>
      <c r="B107" s="244"/>
      <c r="C107" s="29"/>
      <c r="D107" s="36"/>
      <c r="E107" s="36" t="s">
        <v>182</v>
      </c>
      <c r="F107" s="30">
        <v>94</v>
      </c>
      <c r="G107" s="34"/>
      <c r="H107" s="34"/>
      <c r="I107" s="34"/>
      <c r="J107" s="34"/>
      <c r="K107" s="212"/>
      <c r="L107" s="212"/>
      <c r="M107" s="212"/>
      <c r="N107" s="212"/>
      <c r="O107" s="212"/>
      <c r="P107" s="212"/>
      <c r="Q107" s="213"/>
    </row>
    <row r="108" spans="1:18" ht="63">
      <c r="A108" s="253"/>
      <c r="B108" s="244"/>
      <c r="C108" s="29"/>
      <c r="D108" s="36"/>
      <c r="E108" s="36" t="s">
        <v>183</v>
      </c>
      <c r="F108" s="30">
        <v>95</v>
      </c>
      <c r="G108" s="34"/>
      <c r="H108" s="34"/>
      <c r="I108" s="34"/>
      <c r="J108" s="34"/>
      <c r="K108" s="212"/>
      <c r="L108" s="212"/>
      <c r="M108" s="212"/>
      <c r="N108" s="212"/>
      <c r="O108" s="212"/>
      <c r="P108" s="212"/>
      <c r="Q108" s="213"/>
    </row>
    <row r="109" spans="1:18" ht="15.75">
      <c r="A109" s="253"/>
      <c r="B109" s="244"/>
      <c r="C109" s="29"/>
      <c r="D109" s="245" t="s">
        <v>184</v>
      </c>
      <c r="E109" s="245"/>
      <c r="F109" s="30">
        <v>96</v>
      </c>
      <c r="G109" s="34"/>
      <c r="H109" s="34"/>
      <c r="I109" s="34"/>
      <c r="J109" s="34"/>
      <c r="K109" s="212"/>
      <c r="L109" s="212"/>
      <c r="M109" s="212"/>
      <c r="N109" s="212"/>
      <c r="O109" s="212"/>
      <c r="P109" s="212"/>
      <c r="Q109" s="213"/>
    </row>
    <row r="110" spans="1:18" ht="15.75">
      <c r="A110" s="253"/>
      <c r="B110" s="244"/>
      <c r="C110" s="29"/>
      <c r="D110" s="245" t="s">
        <v>185</v>
      </c>
      <c r="E110" s="245"/>
      <c r="F110" s="30">
        <v>97</v>
      </c>
      <c r="G110" s="34"/>
      <c r="H110" s="34"/>
      <c r="I110" s="34"/>
      <c r="J110" s="34"/>
      <c r="K110" s="212"/>
      <c r="L110" s="212"/>
      <c r="M110" s="212"/>
      <c r="N110" s="212"/>
      <c r="O110" s="212"/>
      <c r="P110" s="212"/>
      <c r="Q110" s="213"/>
    </row>
    <row r="111" spans="1:18" ht="15.75">
      <c r="A111" s="253"/>
      <c r="B111" s="244"/>
      <c r="C111" s="29"/>
      <c r="D111" s="245" t="s">
        <v>186</v>
      </c>
      <c r="E111" s="245"/>
      <c r="F111" s="30">
        <v>98</v>
      </c>
      <c r="G111" s="34"/>
      <c r="H111" s="34"/>
      <c r="I111" s="34"/>
      <c r="J111" s="34"/>
      <c r="K111" s="212"/>
      <c r="L111" s="212"/>
      <c r="M111" s="212"/>
      <c r="N111" s="212"/>
      <c r="O111" s="212"/>
      <c r="P111" s="212"/>
      <c r="Q111" s="213"/>
    </row>
    <row r="112" spans="1:18" ht="15.75">
      <c r="A112" s="253"/>
      <c r="B112" s="244"/>
      <c r="C112" s="29"/>
      <c r="D112" s="245" t="s">
        <v>187</v>
      </c>
      <c r="E112" s="245"/>
      <c r="F112" s="30">
        <v>99</v>
      </c>
      <c r="G112" s="34"/>
      <c r="H112" s="34"/>
      <c r="I112" s="34"/>
      <c r="J112" s="34"/>
      <c r="K112" s="212"/>
      <c r="L112" s="212"/>
      <c r="M112" s="212"/>
      <c r="N112" s="212"/>
      <c r="O112" s="212"/>
      <c r="P112" s="212"/>
      <c r="Q112" s="213"/>
    </row>
    <row r="113" spans="1:18" ht="15.75">
      <c r="A113" s="253"/>
      <c r="B113" s="244"/>
      <c r="C113" s="29" t="s">
        <v>188</v>
      </c>
      <c r="D113" s="245" t="s">
        <v>189</v>
      </c>
      <c r="E113" s="245"/>
      <c r="F113" s="30">
        <v>100</v>
      </c>
      <c r="G113" s="34"/>
      <c r="H113" s="34"/>
      <c r="I113" s="34"/>
      <c r="J113" s="34"/>
      <c r="K113" s="33"/>
      <c r="L113" s="33"/>
      <c r="M113" s="33"/>
      <c r="N113" s="33"/>
      <c r="O113" s="33"/>
      <c r="P113" s="34"/>
      <c r="Q113" s="35"/>
    </row>
    <row r="114" spans="1:18" ht="15.75">
      <c r="A114" s="253"/>
      <c r="B114" s="244"/>
      <c r="C114" s="29"/>
      <c r="D114" s="245" t="s">
        <v>190</v>
      </c>
      <c r="E114" s="245"/>
      <c r="F114" s="30">
        <v>101</v>
      </c>
      <c r="G114" s="34"/>
      <c r="H114" s="34"/>
      <c r="I114" s="34"/>
      <c r="J114" s="34"/>
      <c r="K114" s="34"/>
      <c r="L114" s="34"/>
      <c r="M114" s="34"/>
      <c r="N114" s="34"/>
      <c r="O114" s="33"/>
      <c r="P114" s="34"/>
      <c r="Q114" s="35"/>
    </row>
    <row r="115" spans="1:18" ht="15.75">
      <c r="A115" s="253"/>
      <c r="B115" s="244"/>
      <c r="C115" s="29"/>
      <c r="D115" s="245" t="s">
        <v>191</v>
      </c>
      <c r="E115" s="245"/>
      <c r="F115" s="30">
        <v>102</v>
      </c>
      <c r="G115" s="34"/>
      <c r="H115" s="34"/>
      <c r="I115" s="34"/>
      <c r="J115" s="34"/>
      <c r="K115" s="34"/>
      <c r="L115" s="34"/>
      <c r="M115" s="34"/>
      <c r="N115" s="34"/>
      <c r="O115" s="33"/>
      <c r="P115" s="34"/>
      <c r="Q115" s="35"/>
    </row>
    <row r="116" spans="1:18" ht="15.75">
      <c r="A116" s="253"/>
      <c r="B116" s="244"/>
      <c r="C116" s="29"/>
      <c r="D116" s="245" t="s">
        <v>192</v>
      </c>
      <c r="E116" s="245"/>
      <c r="F116" s="30">
        <v>103</v>
      </c>
      <c r="G116" s="34"/>
      <c r="H116" s="34"/>
      <c r="I116" s="34"/>
      <c r="J116" s="34"/>
      <c r="K116" s="34"/>
      <c r="L116" s="34"/>
      <c r="M116" s="34"/>
      <c r="N116" s="34"/>
      <c r="O116" s="33"/>
      <c r="P116" s="34"/>
      <c r="Q116" s="35"/>
    </row>
    <row r="117" spans="1:18" ht="15.75">
      <c r="A117" s="253"/>
      <c r="B117" s="244"/>
      <c r="C117" s="29" t="s">
        <v>193</v>
      </c>
      <c r="D117" s="245" t="s">
        <v>194</v>
      </c>
      <c r="E117" s="245"/>
      <c r="F117" s="30">
        <v>104</v>
      </c>
      <c r="G117" s="34" t="s">
        <v>382</v>
      </c>
      <c r="H117" s="34" t="s">
        <v>437</v>
      </c>
      <c r="I117" s="34" t="s">
        <v>437</v>
      </c>
      <c r="J117" s="34" t="s">
        <v>471</v>
      </c>
      <c r="K117" s="211" t="s">
        <v>501</v>
      </c>
      <c r="L117" s="211" t="s">
        <v>501</v>
      </c>
      <c r="M117" s="211" t="s">
        <v>501</v>
      </c>
      <c r="N117" s="211" t="s">
        <v>501</v>
      </c>
      <c r="O117" s="34" t="s">
        <v>502</v>
      </c>
      <c r="P117" s="34" t="s">
        <v>570</v>
      </c>
      <c r="Q117" s="35" t="s">
        <v>571</v>
      </c>
      <c r="R117">
        <v>621</v>
      </c>
    </row>
    <row r="118" spans="1:18" ht="15.75">
      <c r="A118" s="253"/>
      <c r="B118" s="244"/>
      <c r="C118" s="253"/>
      <c r="D118" s="245" t="s">
        <v>195</v>
      </c>
      <c r="E118" s="245"/>
      <c r="F118" s="30">
        <v>105</v>
      </c>
      <c r="G118" s="34" t="s">
        <v>392</v>
      </c>
      <c r="H118" s="34" t="s">
        <v>438</v>
      </c>
      <c r="I118" s="34" t="s">
        <v>438</v>
      </c>
      <c r="J118" s="34" t="s">
        <v>480</v>
      </c>
      <c r="K118" s="33" t="s">
        <v>430</v>
      </c>
      <c r="L118" s="33" t="s">
        <v>430</v>
      </c>
      <c r="M118" s="33" t="s">
        <v>430</v>
      </c>
      <c r="N118" s="33" t="s">
        <v>430</v>
      </c>
      <c r="O118" s="34" t="s">
        <v>498</v>
      </c>
      <c r="P118" s="34" t="s">
        <v>572</v>
      </c>
      <c r="Q118" s="35" t="s">
        <v>573</v>
      </c>
    </row>
    <row r="119" spans="1:18" ht="15.75">
      <c r="A119" s="253"/>
      <c r="B119" s="244"/>
      <c r="C119" s="253"/>
      <c r="D119" s="36"/>
      <c r="E119" s="44" t="s">
        <v>196</v>
      </c>
      <c r="F119" s="30">
        <v>106</v>
      </c>
      <c r="G119" s="34" t="s">
        <v>392</v>
      </c>
      <c r="H119" s="34" t="s">
        <v>438</v>
      </c>
      <c r="I119" s="34" t="s">
        <v>438</v>
      </c>
      <c r="J119" s="34" t="s">
        <v>480</v>
      </c>
      <c r="K119" s="31" t="s">
        <v>430</v>
      </c>
      <c r="L119" s="31" t="s">
        <v>430</v>
      </c>
      <c r="M119" s="31" t="s">
        <v>430</v>
      </c>
      <c r="N119" s="31" t="s">
        <v>430</v>
      </c>
      <c r="O119" s="34" t="s">
        <v>498</v>
      </c>
      <c r="P119" s="34" t="s">
        <v>572</v>
      </c>
      <c r="Q119" s="35" t="s">
        <v>573</v>
      </c>
    </row>
    <row r="120" spans="1:18" ht="15.75">
      <c r="A120" s="253"/>
      <c r="B120" s="244"/>
      <c r="C120" s="253"/>
      <c r="D120" s="36"/>
      <c r="E120" s="44" t="s">
        <v>197</v>
      </c>
      <c r="F120" s="30">
        <v>107</v>
      </c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5"/>
    </row>
    <row r="121" spans="1:18" ht="15.75">
      <c r="A121" s="253"/>
      <c r="B121" s="244"/>
      <c r="C121" s="253"/>
      <c r="D121" s="245" t="s">
        <v>198</v>
      </c>
      <c r="E121" s="245"/>
      <c r="F121" s="30">
        <v>108</v>
      </c>
      <c r="G121" s="34" t="s">
        <v>357</v>
      </c>
      <c r="H121" s="34" t="s">
        <v>439</v>
      </c>
      <c r="I121" s="34" t="s">
        <v>439</v>
      </c>
      <c r="J121" s="34" t="s">
        <v>357</v>
      </c>
      <c r="K121" s="33" t="s">
        <v>496</v>
      </c>
      <c r="L121" s="33" t="s">
        <v>496</v>
      </c>
      <c r="M121" s="33" t="s">
        <v>496</v>
      </c>
      <c r="N121" s="33" t="s">
        <v>496</v>
      </c>
      <c r="O121" s="34" t="s">
        <v>497</v>
      </c>
      <c r="P121" s="34" t="s">
        <v>574</v>
      </c>
      <c r="Q121" s="35" t="s">
        <v>416</v>
      </c>
    </row>
    <row r="122" spans="1:18" ht="15.75">
      <c r="A122" s="253"/>
      <c r="B122" s="244"/>
      <c r="C122" s="253"/>
      <c r="D122" s="36"/>
      <c r="E122" s="44" t="s">
        <v>196</v>
      </c>
      <c r="F122" s="30">
        <v>109</v>
      </c>
      <c r="G122" s="34" t="s">
        <v>357</v>
      </c>
      <c r="H122" s="34" t="s">
        <v>439</v>
      </c>
      <c r="I122" s="34" t="s">
        <v>439</v>
      </c>
      <c r="J122" s="34" t="s">
        <v>357</v>
      </c>
      <c r="K122" s="31" t="s">
        <v>496</v>
      </c>
      <c r="L122" s="31" t="s">
        <v>496</v>
      </c>
      <c r="M122" s="31" t="s">
        <v>496</v>
      </c>
      <c r="N122" s="31" t="s">
        <v>496</v>
      </c>
      <c r="O122" s="34" t="s">
        <v>497</v>
      </c>
      <c r="P122" s="34" t="s">
        <v>574</v>
      </c>
      <c r="Q122" s="35" t="s">
        <v>416</v>
      </c>
    </row>
    <row r="123" spans="1:18" ht="15.75">
      <c r="A123" s="253"/>
      <c r="B123" s="244"/>
      <c r="C123" s="253"/>
      <c r="D123" s="36"/>
      <c r="E123" s="44" t="s">
        <v>197</v>
      </c>
      <c r="F123" s="30">
        <v>110</v>
      </c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5"/>
    </row>
    <row r="124" spans="1:18" ht="15.75">
      <c r="A124" s="253"/>
      <c r="B124" s="244"/>
      <c r="C124" s="253"/>
      <c r="D124" s="245" t="s">
        <v>199</v>
      </c>
      <c r="E124" s="245"/>
      <c r="F124" s="30">
        <v>111</v>
      </c>
      <c r="G124" s="34" t="s">
        <v>393</v>
      </c>
      <c r="H124" s="34" t="s">
        <v>354</v>
      </c>
      <c r="I124" s="34" t="s">
        <v>354</v>
      </c>
      <c r="J124" s="34" t="s">
        <v>393</v>
      </c>
      <c r="K124" s="31" t="s">
        <v>494</v>
      </c>
      <c r="L124" s="31" t="s">
        <v>494</v>
      </c>
      <c r="M124" s="31" t="s">
        <v>494</v>
      </c>
      <c r="N124" s="31" t="s">
        <v>494</v>
      </c>
      <c r="O124" s="34" t="s">
        <v>495</v>
      </c>
      <c r="P124" s="34" t="s">
        <v>575</v>
      </c>
      <c r="Q124" s="35" t="s">
        <v>576</v>
      </c>
    </row>
    <row r="125" spans="1:18" ht="15.75">
      <c r="A125" s="253"/>
      <c r="B125" s="244"/>
      <c r="C125" s="29"/>
      <c r="D125" s="245" t="s">
        <v>200</v>
      </c>
      <c r="E125" s="245"/>
      <c r="F125" s="30">
        <v>112</v>
      </c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5"/>
    </row>
    <row r="126" spans="1:18" ht="15.75">
      <c r="A126" s="253"/>
      <c r="B126" s="244"/>
      <c r="C126" s="29" t="s">
        <v>201</v>
      </c>
      <c r="D126" s="245" t="s">
        <v>202</v>
      </c>
      <c r="E126" s="245"/>
      <c r="F126" s="30">
        <v>113</v>
      </c>
      <c r="G126" s="34" t="s">
        <v>388</v>
      </c>
      <c r="H126" s="34" t="s">
        <v>415</v>
      </c>
      <c r="I126" s="34" t="s">
        <v>415</v>
      </c>
      <c r="J126" s="34" t="s">
        <v>472</v>
      </c>
      <c r="K126" s="211" t="s">
        <v>492</v>
      </c>
      <c r="L126" s="211" t="s">
        <v>492</v>
      </c>
      <c r="M126" s="211" t="s">
        <v>492</v>
      </c>
      <c r="N126" s="211" t="s">
        <v>492</v>
      </c>
      <c r="O126" s="34" t="s">
        <v>493</v>
      </c>
      <c r="P126" s="34" t="s">
        <v>445</v>
      </c>
      <c r="Q126" s="35" t="s">
        <v>577</v>
      </c>
      <c r="R126" t="s">
        <v>355</v>
      </c>
    </row>
    <row r="127" spans="1:18" ht="15.75">
      <c r="A127" s="253"/>
      <c r="B127" s="244"/>
      <c r="C127" s="251" t="s">
        <v>203</v>
      </c>
      <c r="D127" s="256"/>
      <c r="E127" s="252"/>
      <c r="F127" s="30">
        <v>114</v>
      </c>
      <c r="G127" s="34" t="s">
        <v>394</v>
      </c>
      <c r="H127" s="34" t="s">
        <v>410</v>
      </c>
      <c r="I127" s="34" t="s">
        <v>410</v>
      </c>
      <c r="J127" s="34" t="s">
        <v>481</v>
      </c>
      <c r="K127" s="214" t="s">
        <v>366</v>
      </c>
      <c r="L127" s="214" t="s">
        <v>499</v>
      </c>
      <c r="M127" s="214" t="s">
        <v>499</v>
      </c>
      <c r="N127" s="214" t="s">
        <v>499</v>
      </c>
      <c r="O127" s="34" t="s">
        <v>500</v>
      </c>
      <c r="P127" s="34" t="s">
        <v>578</v>
      </c>
      <c r="Q127" s="35" t="s">
        <v>579</v>
      </c>
    </row>
    <row r="128" spans="1:18" ht="15.75">
      <c r="A128" s="253"/>
      <c r="B128" s="244"/>
      <c r="C128" s="29" t="s">
        <v>49</v>
      </c>
      <c r="D128" s="245" t="s">
        <v>204</v>
      </c>
      <c r="E128" s="245"/>
      <c r="F128" s="30">
        <v>115</v>
      </c>
      <c r="G128" s="34" t="s">
        <v>389</v>
      </c>
      <c r="H128" s="34" t="s">
        <v>367</v>
      </c>
      <c r="I128" s="34" t="s">
        <v>367</v>
      </c>
      <c r="J128" s="34" t="s">
        <v>473</v>
      </c>
      <c r="K128" s="32" t="s">
        <v>406</v>
      </c>
      <c r="L128" s="32" t="s">
        <v>406</v>
      </c>
      <c r="M128" s="32" t="s">
        <v>406</v>
      </c>
      <c r="N128" s="32" t="s">
        <v>406</v>
      </c>
      <c r="O128" s="34" t="s">
        <v>367</v>
      </c>
      <c r="P128" s="34" t="s">
        <v>580</v>
      </c>
      <c r="Q128" s="35" t="s">
        <v>581</v>
      </c>
      <c r="R128" t="s">
        <v>391</v>
      </c>
    </row>
    <row r="129" spans="1:18" ht="15.75">
      <c r="A129" s="253"/>
      <c r="B129" s="244"/>
      <c r="C129" s="29"/>
      <c r="D129" s="245" t="s">
        <v>205</v>
      </c>
      <c r="E129" s="245"/>
      <c r="F129" s="30">
        <v>116</v>
      </c>
      <c r="G129" s="34"/>
      <c r="H129" s="34"/>
      <c r="I129" s="34"/>
      <c r="J129" s="34"/>
      <c r="K129" s="31"/>
      <c r="L129" s="31"/>
      <c r="M129" s="31"/>
      <c r="N129" s="31"/>
      <c r="O129" s="34"/>
      <c r="P129" s="34"/>
      <c r="Q129" s="35"/>
    </row>
    <row r="130" spans="1:18" ht="15.75">
      <c r="A130" s="253"/>
      <c r="B130" s="244"/>
      <c r="C130" s="29"/>
      <c r="D130" s="245" t="s">
        <v>206</v>
      </c>
      <c r="E130" s="245"/>
      <c r="F130" s="30">
        <v>117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5"/>
    </row>
    <row r="131" spans="1:18" ht="15.75">
      <c r="A131" s="253"/>
      <c r="B131" s="244"/>
      <c r="C131" s="29" t="s">
        <v>59</v>
      </c>
      <c r="D131" s="245" t="s">
        <v>207</v>
      </c>
      <c r="E131" s="245"/>
      <c r="F131" s="30">
        <v>118</v>
      </c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5"/>
    </row>
    <row r="132" spans="1:18" ht="15.75">
      <c r="A132" s="253"/>
      <c r="B132" s="244"/>
      <c r="C132" s="29" t="s">
        <v>61</v>
      </c>
      <c r="D132" s="245" t="s">
        <v>208</v>
      </c>
      <c r="E132" s="245"/>
      <c r="F132" s="30">
        <v>119</v>
      </c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5"/>
    </row>
    <row r="133" spans="1:18" ht="15.75">
      <c r="A133" s="253"/>
      <c r="B133" s="244"/>
      <c r="C133" s="29" t="s">
        <v>67</v>
      </c>
      <c r="D133" s="246" t="s">
        <v>209</v>
      </c>
      <c r="E133" s="247"/>
      <c r="F133" s="30">
        <v>120</v>
      </c>
      <c r="G133" s="34"/>
      <c r="H133" s="34"/>
      <c r="I133" s="34"/>
      <c r="J133" s="34"/>
      <c r="K133" s="31"/>
      <c r="L133" s="31"/>
      <c r="M133" s="31"/>
      <c r="N133" s="31"/>
      <c r="O133" s="34"/>
      <c r="P133" s="34"/>
      <c r="Q133" s="35"/>
      <c r="R133">
        <v>6814</v>
      </c>
    </row>
    <row r="134" spans="1:18" ht="15.75">
      <c r="A134" s="253"/>
      <c r="B134" s="244"/>
      <c r="C134" s="45" t="s">
        <v>69</v>
      </c>
      <c r="D134" s="245" t="s">
        <v>210</v>
      </c>
      <c r="E134" s="245"/>
      <c r="F134" s="30">
        <v>121</v>
      </c>
      <c r="G134" s="34" t="s">
        <v>390</v>
      </c>
      <c r="H134" s="34" t="s">
        <v>362</v>
      </c>
      <c r="I134" s="34" t="s">
        <v>362</v>
      </c>
      <c r="J134" s="34" t="s">
        <v>474</v>
      </c>
      <c r="K134" s="31" t="s">
        <v>425</v>
      </c>
      <c r="L134" s="31" t="s">
        <v>366</v>
      </c>
      <c r="M134" s="31" t="s">
        <v>366</v>
      </c>
      <c r="N134" s="31" t="s">
        <v>366</v>
      </c>
      <c r="O134" s="34" t="s">
        <v>489</v>
      </c>
      <c r="P134" s="34" t="s">
        <v>582</v>
      </c>
      <c r="Q134" s="35" t="s">
        <v>583</v>
      </c>
      <c r="R134">
        <v>6811</v>
      </c>
    </row>
    <row r="135" spans="1:18" ht="15.75">
      <c r="A135" s="253"/>
      <c r="B135" s="263"/>
      <c r="C135" s="21" t="s">
        <v>211</v>
      </c>
      <c r="D135" s="254" t="s">
        <v>212</v>
      </c>
      <c r="E135" s="255"/>
      <c r="F135" s="30">
        <v>122</v>
      </c>
      <c r="G135" s="34"/>
      <c r="H135" s="34"/>
      <c r="I135" s="34"/>
      <c r="J135" s="34"/>
      <c r="K135" s="33"/>
      <c r="L135" s="33"/>
      <c r="M135" s="33"/>
      <c r="N135" s="33"/>
      <c r="O135" s="34"/>
      <c r="P135" s="34"/>
      <c r="Q135" s="35"/>
    </row>
    <row r="136" spans="1:18" ht="31.5">
      <c r="A136" s="253"/>
      <c r="B136" s="29"/>
      <c r="C136" s="24"/>
      <c r="D136" s="46" t="s">
        <v>73</v>
      </c>
      <c r="E136" s="47" t="s">
        <v>213</v>
      </c>
      <c r="F136" s="30">
        <v>123</v>
      </c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5"/>
    </row>
    <row r="137" spans="1:18" ht="47.25">
      <c r="A137" s="253"/>
      <c r="B137" s="29"/>
      <c r="C137" s="48"/>
      <c r="D137" s="46" t="s">
        <v>214</v>
      </c>
      <c r="E137" s="44" t="s">
        <v>215</v>
      </c>
      <c r="F137" s="30">
        <v>124</v>
      </c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5"/>
    </row>
    <row r="138" spans="1:18" ht="31.5">
      <c r="A138" s="253"/>
      <c r="B138" s="29"/>
      <c r="C138" s="48"/>
      <c r="D138" s="46" t="s">
        <v>216</v>
      </c>
      <c r="E138" s="49" t="s">
        <v>217</v>
      </c>
      <c r="F138" s="30">
        <v>125</v>
      </c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5"/>
    </row>
    <row r="139" spans="1:18" ht="47.25">
      <c r="A139" s="253"/>
      <c r="B139" s="29"/>
      <c r="C139" s="48"/>
      <c r="D139" s="46" t="s">
        <v>75</v>
      </c>
      <c r="E139" s="47" t="s">
        <v>218</v>
      </c>
      <c r="F139" s="30">
        <v>126</v>
      </c>
      <c r="G139" s="34"/>
      <c r="H139" s="34"/>
      <c r="I139" s="34"/>
      <c r="J139" s="34"/>
      <c r="K139" s="33"/>
      <c r="L139" s="33"/>
      <c r="M139" s="33"/>
      <c r="N139" s="33"/>
      <c r="O139" s="34"/>
      <c r="P139" s="34"/>
      <c r="Q139" s="35"/>
    </row>
    <row r="140" spans="1:18" ht="47.25">
      <c r="A140" s="253"/>
      <c r="B140" s="29"/>
      <c r="C140" s="29"/>
      <c r="D140" s="36" t="s">
        <v>219</v>
      </c>
      <c r="E140" s="36" t="s">
        <v>220</v>
      </c>
      <c r="F140" s="30">
        <v>127</v>
      </c>
      <c r="G140" s="34"/>
      <c r="H140" s="34"/>
      <c r="I140" s="34"/>
      <c r="J140" s="34"/>
      <c r="K140" s="33"/>
      <c r="L140" s="33"/>
      <c r="M140" s="33"/>
      <c r="N140" s="33"/>
      <c r="O140" s="34"/>
      <c r="P140" s="34"/>
      <c r="Q140" s="35"/>
    </row>
    <row r="141" spans="1:18" ht="31.5">
      <c r="A141" s="253"/>
      <c r="B141" s="29"/>
      <c r="C141" s="29"/>
      <c r="D141" s="36"/>
      <c r="E141" s="36" t="s">
        <v>221</v>
      </c>
      <c r="F141" s="30">
        <v>128</v>
      </c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5"/>
    </row>
    <row r="142" spans="1:18" ht="47.25">
      <c r="A142" s="253"/>
      <c r="B142" s="29"/>
      <c r="C142" s="29"/>
      <c r="D142" s="36"/>
      <c r="E142" s="36" t="s">
        <v>222</v>
      </c>
      <c r="F142" s="30">
        <v>129</v>
      </c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5"/>
    </row>
    <row r="143" spans="1:18" ht="15.75">
      <c r="A143" s="253"/>
      <c r="B143" s="29"/>
      <c r="C143" s="29"/>
      <c r="D143" s="36"/>
      <c r="E143" s="50" t="s">
        <v>223</v>
      </c>
      <c r="F143" s="30">
        <v>130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5"/>
    </row>
    <row r="144" spans="1:18" ht="15.75">
      <c r="A144" s="253"/>
      <c r="B144" s="29">
        <v>2</v>
      </c>
      <c r="C144" s="29"/>
      <c r="D144" s="245" t="s">
        <v>224</v>
      </c>
      <c r="E144" s="245"/>
      <c r="F144" s="30">
        <v>131</v>
      </c>
      <c r="G144" s="34"/>
      <c r="H144" s="34"/>
      <c r="I144" s="34"/>
      <c r="J144" s="34"/>
      <c r="K144" s="33"/>
      <c r="L144" s="33"/>
      <c r="M144" s="33"/>
      <c r="N144" s="33"/>
      <c r="O144" s="34"/>
      <c r="P144" s="34"/>
      <c r="Q144" s="35"/>
    </row>
    <row r="145" spans="1:17" ht="15.75">
      <c r="A145" s="253"/>
      <c r="B145" s="253"/>
      <c r="C145" s="29" t="s">
        <v>49</v>
      </c>
      <c r="D145" s="245" t="s">
        <v>225</v>
      </c>
      <c r="E145" s="245"/>
      <c r="F145" s="30">
        <v>132</v>
      </c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5"/>
    </row>
    <row r="146" spans="1:17" ht="31.5">
      <c r="A146" s="253"/>
      <c r="B146" s="253"/>
      <c r="C146" s="29"/>
      <c r="D146" s="36" t="s">
        <v>51</v>
      </c>
      <c r="E146" s="36" t="s">
        <v>226</v>
      </c>
      <c r="F146" s="30">
        <v>133</v>
      </c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5"/>
    </row>
    <row r="147" spans="1:17" ht="31.5">
      <c r="A147" s="253"/>
      <c r="B147" s="253"/>
      <c r="C147" s="29"/>
      <c r="D147" s="36" t="s">
        <v>53</v>
      </c>
      <c r="E147" s="36" t="s">
        <v>227</v>
      </c>
      <c r="F147" s="30">
        <v>134</v>
      </c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5"/>
    </row>
    <row r="148" spans="1:17" ht="15.75">
      <c r="A148" s="253"/>
      <c r="B148" s="253"/>
      <c r="C148" s="29" t="s">
        <v>59</v>
      </c>
      <c r="D148" s="245" t="s">
        <v>228</v>
      </c>
      <c r="E148" s="245"/>
      <c r="F148" s="30">
        <v>135</v>
      </c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5"/>
    </row>
    <row r="149" spans="1:17" ht="31.5">
      <c r="A149" s="253"/>
      <c r="B149" s="253"/>
      <c r="C149" s="29"/>
      <c r="D149" s="36" t="s">
        <v>98</v>
      </c>
      <c r="E149" s="36" t="s">
        <v>226</v>
      </c>
      <c r="F149" s="30">
        <v>136</v>
      </c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5"/>
    </row>
    <row r="150" spans="1:17" ht="31.5">
      <c r="A150" s="253"/>
      <c r="B150" s="253"/>
      <c r="C150" s="29"/>
      <c r="D150" s="36" t="s">
        <v>100</v>
      </c>
      <c r="E150" s="36" t="s">
        <v>227</v>
      </c>
      <c r="F150" s="30">
        <v>137</v>
      </c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5"/>
    </row>
    <row r="151" spans="1:17" ht="15.75">
      <c r="A151" s="253"/>
      <c r="B151" s="253"/>
      <c r="C151" s="29" t="s">
        <v>61</v>
      </c>
      <c r="D151" s="245" t="s">
        <v>229</v>
      </c>
      <c r="E151" s="245"/>
      <c r="F151" s="30">
        <v>138</v>
      </c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5"/>
    </row>
    <row r="152" spans="1:17" ht="15.75">
      <c r="A152" s="253"/>
      <c r="B152" s="29">
        <v>3</v>
      </c>
      <c r="C152" s="29"/>
      <c r="D152" s="245" t="s">
        <v>230</v>
      </c>
      <c r="E152" s="245"/>
      <c r="F152" s="30">
        <v>139</v>
      </c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5"/>
    </row>
    <row r="153" spans="1:17" ht="15.75">
      <c r="A153" s="29"/>
      <c r="B153" s="29"/>
      <c r="C153" s="29"/>
      <c r="D153" s="36"/>
      <c r="E153" s="36"/>
      <c r="F153" s="2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5"/>
    </row>
    <row r="154" spans="1:17" ht="15.75">
      <c r="A154" s="29" t="s">
        <v>231</v>
      </c>
      <c r="B154" s="29"/>
      <c r="C154" s="29"/>
      <c r="D154" s="245" t="s">
        <v>232</v>
      </c>
      <c r="E154" s="245"/>
      <c r="F154" s="30">
        <v>140</v>
      </c>
      <c r="G154" s="34">
        <v>-28.71</v>
      </c>
      <c r="H154" s="34" t="s">
        <v>364</v>
      </c>
      <c r="I154" s="34" t="s">
        <v>364</v>
      </c>
      <c r="J154" s="34">
        <v>-79.34</v>
      </c>
      <c r="K154" s="33"/>
      <c r="L154" s="33"/>
      <c r="M154" s="33"/>
      <c r="N154" s="33"/>
      <c r="O154" s="34" t="s">
        <v>634</v>
      </c>
      <c r="P154" s="34"/>
      <c r="Q154" s="35"/>
    </row>
    <row r="155" spans="1:17" ht="15.75">
      <c r="A155" s="51"/>
      <c r="B155" s="51"/>
      <c r="C155" s="51"/>
      <c r="D155" s="52"/>
      <c r="E155" s="52" t="s">
        <v>233</v>
      </c>
      <c r="F155" s="30">
        <v>141</v>
      </c>
      <c r="G155" s="53"/>
      <c r="H155" s="53"/>
      <c r="I155" s="53"/>
      <c r="J155" s="53"/>
      <c r="K155" s="53"/>
      <c r="L155" s="53"/>
      <c r="M155" s="53"/>
      <c r="N155" s="53"/>
      <c r="O155" s="34"/>
      <c r="P155" s="34"/>
      <c r="Q155" s="35"/>
    </row>
    <row r="156" spans="1:17" ht="31.5">
      <c r="A156" s="51"/>
      <c r="B156" s="51"/>
      <c r="C156" s="51"/>
      <c r="D156" s="52"/>
      <c r="E156" s="52" t="s">
        <v>234</v>
      </c>
      <c r="F156" s="30">
        <v>142</v>
      </c>
      <c r="G156" s="53"/>
      <c r="H156" s="53"/>
      <c r="I156" s="53"/>
      <c r="J156" s="53"/>
      <c r="K156" s="53"/>
      <c r="L156" s="53"/>
      <c r="M156" s="53"/>
      <c r="N156" s="53"/>
      <c r="O156" s="34"/>
      <c r="P156" s="34"/>
      <c r="Q156" s="35"/>
    </row>
    <row r="157" spans="1:17" ht="31.5">
      <c r="A157" s="54" t="s">
        <v>235</v>
      </c>
      <c r="B157" s="55"/>
      <c r="C157" s="55"/>
      <c r="D157" s="239" t="s">
        <v>236</v>
      </c>
      <c r="E157" s="239"/>
      <c r="F157" s="30">
        <v>143</v>
      </c>
      <c r="G157" s="34"/>
      <c r="H157" s="56"/>
      <c r="I157" s="56"/>
      <c r="J157" s="56"/>
      <c r="K157" s="57"/>
      <c r="L157" s="58"/>
      <c r="M157" s="58"/>
      <c r="N157" s="58"/>
      <c r="O157" s="34"/>
      <c r="P157" s="34"/>
      <c r="Q157" s="35"/>
    </row>
    <row r="158" spans="1:17" ht="15.75">
      <c r="A158" s="59" t="s">
        <v>237</v>
      </c>
      <c r="B158" s="60"/>
      <c r="C158" s="61"/>
      <c r="D158" s="248" t="s">
        <v>238</v>
      </c>
      <c r="E158" s="248"/>
      <c r="F158" s="25"/>
      <c r="G158" s="62"/>
      <c r="H158" s="62"/>
      <c r="I158" s="62"/>
      <c r="J158" s="63"/>
      <c r="K158" s="63"/>
      <c r="L158" s="63"/>
      <c r="M158" s="63"/>
      <c r="N158" s="63"/>
      <c r="O158" s="34"/>
      <c r="P158" s="34"/>
      <c r="Q158" s="35"/>
    </row>
    <row r="159" spans="1:17" ht="15.75">
      <c r="A159" s="64"/>
      <c r="B159" s="65">
        <v>1</v>
      </c>
      <c r="C159" s="61"/>
      <c r="D159" s="249" t="s">
        <v>239</v>
      </c>
      <c r="E159" s="250"/>
      <c r="F159" s="30">
        <v>144</v>
      </c>
      <c r="G159" s="62"/>
      <c r="H159" s="62"/>
      <c r="I159" s="62"/>
      <c r="J159" s="63"/>
      <c r="K159" s="63"/>
      <c r="L159" s="63"/>
      <c r="M159" s="63"/>
      <c r="N159" s="63"/>
      <c r="O159" s="63"/>
      <c r="P159" s="34"/>
      <c r="Q159" s="35"/>
    </row>
    <row r="160" spans="1:17" ht="15.75">
      <c r="A160" s="64"/>
      <c r="B160" s="60"/>
      <c r="C160" s="61" t="s">
        <v>49</v>
      </c>
      <c r="D160" s="249" t="s">
        <v>240</v>
      </c>
      <c r="E160" s="250"/>
      <c r="F160" s="30">
        <v>145</v>
      </c>
      <c r="G160" s="62"/>
      <c r="H160" s="62"/>
      <c r="I160" s="62"/>
      <c r="J160" s="63"/>
      <c r="K160" s="63"/>
      <c r="L160" s="63"/>
      <c r="M160" s="63"/>
      <c r="N160" s="63"/>
      <c r="O160" s="63"/>
      <c r="P160" s="34"/>
      <c r="Q160" s="35"/>
    </row>
    <row r="161" spans="1:17" ht="63">
      <c r="A161" s="64"/>
      <c r="B161" s="60"/>
      <c r="C161" s="61" t="s">
        <v>59</v>
      </c>
      <c r="D161" s="66"/>
      <c r="E161" s="67" t="s">
        <v>241</v>
      </c>
      <c r="F161" s="30">
        <v>146</v>
      </c>
      <c r="G161" s="62"/>
      <c r="H161" s="62"/>
      <c r="I161" s="62"/>
      <c r="J161" s="63"/>
      <c r="K161" s="63"/>
      <c r="L161" s="63"/>
      <c r="M161" s="63"/>
      <c r="N161" s="63"/>
      <c r="O161" s="63"/>
      <c r="P161" s="34"/>
      <c r="Q161" s="35"/>
    </row>
    <row r="162" spans="1:17" ht="15.75">
      <c r="A162" s="64"/>
      <c r="B162" s="65">
        <v>2</v>
      </c>
      <c r="C162" s="61"/>
      <c r="D162" s="251" t="s">
        <v>242</v>
      </c>
      <c r="E162" s="252"/>
      <c r="F162" s="30">
        <v>147</v>
      </c>
      <c r="G162" s="62" t="s">
        <v>387</v>
      </c>
      <c r="H162" s="62" t="s">
        <v>343</v>
      </c>
      <c r="I162" s="62" t="s">
        <v>343</v>
      </c>
      <c r="J162" s="62" t="s">
        <v>470</v>
      </c>
      <c r="K162" s="68"/>
      <c r="L162" s="68"/>
      <c r="M162" s="68"/>
      <c r="N162" s="68"/>
      <c r="O162" s="34" t="s">
        <v>491</v>
      </c>
      <c r="P162" s="34"/>
      <c r="Q162" s="35"/>
    </row>
    <row r="163" spans="1:17" ht="15.75">
      <c r="A163" s="64"/>
      <c r="B163" s="65"/>
      <c r="C163" s="61" t="s">
        <v>49</v>
      </c>
      <c r="D163" s="69"/>
      <c r="E163" s="70" t="s">
        <v>243</v>
      </c>
      <c r="F163" s="30">
        <v>148</v>
      </c>
      <c r="G163" s="62"/>
      <c r="H163" s="62"/>
      <c r="I163" s="62"/>
      <c r="J163" s="62"/>
      <c r="K163" s="34"/>
      <c r="L163" s="34"/>
      <c r="M163" s="34"/>
      <c r="N163" s="34"/>
      <c r="O163" s="34"/>
      <c r="P163" s="34"/>
      <c r="Q163" s="35"/>
    </row>
    <row r="164" spans="1:17" ht="15.75">
      <c r="A164" s="64"/>
      <c r="B164" s="65"/>
      <c r="C164" s="61" t="s">
        <v>59</v>
      </c>
      <c r="D164" s="69"/>
      <c r="E164" s="70" t="s">
        <v>243</v>
      </c>
      <c r="F164" s="30">
        <v>149</v>
      </c>
      <c r="G164" s="62"/>
      <c r="H164" s="62"/>
      <c r="I164" s="62"/>
      <c r="J164" s="62"/>
      <c r="K164" s="34"/>
      <c r="L164" s="34"/>
      <c r="M164" s="34"/>
      <c r="N164" s="34"/>
      <c r="O164" s="34"/>
      <c r="P164" s="34"/>
      <c r="Q164" s="35"/>
    </row>
    <row r="165" spans="1:17" ht="15.75">
      <c r="A165" s="64"/>
      <c r="B165" s="65"/>
      <c r="C165" s="61" t="s">
        <v>61</v>
      </c>
      <c r="D165" s="69"/>
      <c r="E165" s="70" t="s">
        <v>243</v>
      </c>
      <c r="F165" s="30">
        <v>150</v>
      </c>
      <c r="G165" s="62"/>
      <c r="H165" s="62"/>
      <c r="I165" s="62"/>
      <c r="J165" s="62"/>
      <c r="K165" s="34"/>
      <c r="L165" s="34"/>
      <c r="M165" s="34"/>
      <c r="N165" s="34"/>
      <c r="O165" s="34"/>
      <c r="P165" s="34"/>
      <c r="Q165" s="35"/>
    </row>
    <row r="166" spans="1:17" ht="15.75">
      <c r="A166" s="64"/>
      <c r="B166" s="65">
        <v>3</v>
      </c>
      <c r="C166" s="61"/>
      <c r="D166" s="245" t="s">
        <v>244</v>
      </c>
      <c r="E166" s="245"/>
      <c r="F166" s="30">
        <v>151</v>
      </c>
      <c r="G166" s="62" t="str">
        <f t="shared" ref="G166" si="0">G101</f>
        <v>343,00</v>
      </c>
      <c r="H166" s="62" t="s">
        <v>343</v>
      </c>
      <c r="I166" s="62" t="s">
        <v>343</v>
      </c>
      <c r="J166" s="62" t="s">
        <v>470</v>
      </c>
      <c r="K166" s="33"/>
      <c r="L166" s="33"/>
      <c r="M166" s="33"/>
      <c r="N166" s="33"/>
      <c r="O166" s="34" t="s">
        <v>491</v>
      </c>
      <c r="P166" s="34"/>
      <c r="Q166" s="35"/>
    </row>
    <row r="167" spans="1:17" ht="15.75">
      <c r="A167" s="244"/>
      <c r="B167" s="71">
        <v>4</v>
      </c>
      <c r="C167" s="29"/>
      <c r="D167" s="245" t="s">
        <v>245</v>
      </c>
      <c r="E167" s="245"/>
      <c r="F167" s="30">
        <v>152</v>
      </c>
      <c r="G167" s="73">
        <v>7</v>
      </c>
      <c r="H167" s="73">
        <v>7</v>
      </c>
      <c r="I167" s="73">
        <v>7</v>
      </c>
      <c r="J167" s="73">
        <v>7</v>
      </c>
      <c r="K167" s="72"/>
      <c r="L167" s="72"/>
      <c r="M167" s="72"/>
      <c r="N167" s="72"/>
      <c r="O167" s="73">
        <v>8</v>
      </c>
      <c r="P167" s="34"/>
      <c r="Q167" s="35"/>
    </row>
    <row r="168" spans="1:17" ht="15.75">
      <c r="A168" s="244"/>
      <c r="B168" s="71">
        <v>5</v>
      </c>
      <c r="C168" s="29"/>
      <c r="D168" s="245" t="s">
        <v>246</v>
      </c>
      <c r="E168" s="245"/>
      <c r="F168" s="30">
        <v>153</v>
      </c>
      <c r="G168" s="73">
        <v>7</v>
      </c>
      <c r="H168" s="73">
        <v>7</v>
      </c>
      <c r="I168" s="73">
        <v>7</v>
      </c>
      <c r="J168" s="73">
        <v>7</v>
      </c>
      <c r="K168" s="72"/>
      <c r="L168" s="72"/>
      <c r="M168" s="72"/>
      <c r="N168" s="72"/>
      <c r="O168" s="73">
        <v>8</v>
      </c>
      <c r="P168" s="34"/>
      <c r="Q168" s="35"/>
    </row>
    <row r="169" spans="1:17" ht="15.75">
      <c r="A169" s="244"/>
      <c r="B169" s="71">
        <v>6</v>
      </c>
      <c r="C169" s="29" t="s">
        <v>49</v>
      </c>
      <c r="D169" s="246" t="s">
        <v>247</v>
      </c>
      <c r="E169" s="247"/>
      <c r="F169" s="30">
        <v>154</v>
      </c>
      <c r="G169" s="34" t="s">
        <v>449</v>
      </c>
      <c r="H169" s="34" t="s">
        <v>451</v>
      </c>
      <c r="I169" s="34" t="s">
        <v>451</v>
      </c>
      <c r="J169" s="34" t="s">
        <v>485</v>
      </c>
      <c r="K169" s="31"/>
      <c r="L169" s="31"/>
      <c r="M169" s="31"/>
      <c r="N169" s="31"/>
      <c r="O169" s="34" t="s">
        <v>637</v>
      </c>
      <c r="P169" s="34"/>
      <c r="Q169" s="35"/>
    </row>
    <row r="170" spans="1:17" ht="15.75">
      <c r="A170" s="244"/>
      <c r="B170" s="71"/>
      <c r="C170" s="29" t="s">
        <v>248</v>
      </c>
      <c r="D170" s="245" t="s">
        <v>249</v>
      </c>
      <c r="E170" s="245"/>
      <c r="F170" s="30">
        <v>155</v>
      </c>
      <c r="G170" s="34" t="s">
        <v>449</v>
      </c>
      <c r="H170" s="34" t="s">
        <v>451</v>
      </c>
      <c r="I170" s="34" t="s">
        <v>451</v>
      </c>
      <c r="J170" s="34" t="s">
        <v>485</v>
      </c>
      <c r="K170" s="31"/>
      <c r="L170" s="31"/>
      <c r="M170" s="31"/>
      <c r="N170" s="31"/>
      <c r="O170" s="34" t="s">
        <v>637</v>
      </c>
      <c r="P170" s="34"/>
      <c r="Q170" s="35"/>
    </row>
    <row r="171" spans="1:17" ht="15.75">
      <c r="A171" s="244"/>
      <c r="B171" s="71">
        <v>7</v>
      </c>
      <c r="C171" s="29" t="s">
        <v>49</v>
      </c>
      <c r="D171" s="245" t="s">
        <v>250</v>
      </c>
      <c r="E171" s="245"/>
      <c r="F171" s="30">
        <v>156</v>
      </c>
      <c r="G171" s="34"/>
      <c r="H171" s="34"/>
      <c r="I171" s="34"/>
      <c r="J171" s="34"/>
      <c r="K171" s="33"/>
      <c r="L171" s="33"/>
      <c r="M171" s="33"/>
      <c r="N171" s="33"/>
      <c r="O171" s="34"/>
      <c r="P171" s="34"/>
      <c r="Q171" s="35"/>
    </row>
    <row r="172" spans="1:17" ht="15.75">
      <c r="A172" s="244"/>
      <c r="B172" s="71"/>
      <c r="C172" s="29" t="s">
        <v>59</v>
      </c>
      <c r="D172" s="245" t="s">
        <v>251</v>
      </c>
      <c r="E172" s="245"/>
      <c r="F172" s="30">
        <v>157</v>
      </c>
      <c r="G172" s="34"/>
      <c r="H172" s="34"/>
      <c r="I172" s="34"/>
      <c r="J172" s="74"/>
      <c r="K172" s="74"/>
      <c r="L172" s="74"/>
      <c r="M172" s="74"/>
      <c r="N172" s="74"/>
      <c r="O172" s="74"/>
      <c r="P172" s="34"/>
      <c r="Q172" s="35"/>
    </row>
    <row r="173" spans="1:17" ht="15.75">
      <c r="A173" s="244"/>
      <c r="B173" s="71"/>
      <c r="C173" s="29" t="s">
        <v>61</v>
      </c>
      <c r="D173" s="245" t="s">
        <v>252</v>
      </c>
      <c r="E173" s="245"/>
      <c r="F173" s="30">
        <v>158</v>
      </c>
      <c r="G173" s="34"/>
      <c r="H173" s="34"/>
      <c r="I173" s="34"/>
      <c r="J173" s="74"/>
      <c r="K173" s="74"/>
      <c r="L173" s="74"/>
      <c r="M173" s="74"/>
      <c r="N173" s="74"/>
      <c r="O173" s="74"/>
      <c r="P173" s="34"/>
      <c r="Q173" s="35"/>
    </row>
    <row r="174" spans="1:17" ht="15.75">
      <c r="A174" s="244"/>
      <c r="B174" s="71"/>
      <c r="C174" s="29" t="s">
        <v>119</v>
      </c>
      <c r="D174" s="246" t="s">
        <v>253</v>
      </c>
      <c r="E174" s="247"/>
      <c r="F174" s="30">
        <v>159</v>
      </c>
      <c r="G174" s="34"/>
      <c r="H174" s="34"/>
      <c r="I174" s="34"/>
      <c r="J174" s="34"/>
      <c r="K174" s="34"/>
      <c r="L174" s="34"/>
      <c r="M174" s="34"/>
      <c r="N174" s="34"/>
      <c r="O174" s="74"/>
      <c r="P174" s="34"/>
      <c r="Q174" s="35"/>
    </row>
    <row r="175" spans="1:17" ht="31.5">
      <c r="A175" s="244"/>
      <c r="B175" s="71"/>
      <c r="C175" s="29"/>
      <c r="D175" s="36"/>
      <c r="E175" s="36" t="s">
        <v>254</v>
      </c>
      <c r="F175" s="30">
        <v>160</v>
      </c>
      <c r="G175" s="34"/>
      <c r="H175" s="34"/>
      <c r="I175" s="34"/>
      <c r="J175" s="34"/>
      <c r="K175" s="34"/>
      <c r="L175" s="34"/>
      <c r="M175" s="34"/>
      <c r="N175" s="34"/>
      <c r="O175" s="74"/>
      <c r="P175" s="34"/>
      <c r="Q175" s="35"/>
    </row>
    <row r="176" spans="1:17" ht="15.75">
      <c r="A176" s="244"/>
      <c r="B176" s="71"/>
      <c r="C176" s="29"/>
      <c r="D176" s="36"/>
      <c r="E176" s="36" t="s">
        <v>255</v>
      </c>
      <c r="F176" s="30">
        <v>161</v>
      </c>
      <c r="G176" s="34"/>
      <c r="H176" s="34"/>
      <c r="I176" s="34"/>
      <c r="J176" s="34"/>
      <c r="K176" s="34"/>
      <c r="L176" s="34"/>
      <c r="M176" s="34"/>
      <c r="N176" s="34"/>
      <c r="O176" s="74"/>
      <c r="P176" s="34"/>
      <c r="Q176" s="35"/>
    </row>
    <row r="177" spans="1:18" ht="15.75">
      <c r="A177" s="244"/>
      <c r="B177" s="71"/>
      <c r="C177" s="29"/>
      <c r="D177" s="36"/>
      <c r="E177" s="36" t="s">
        <v>256</v>
      </c>
      <c r="F177" s="30">
        <v>162</v>
      </c>
      <c r="G177" s="34"/>
      <c r="H177" s="34"/>
      <c r="I177" s="34"/>
      <c r="J177" s="34"/>
      <c r="K177" s="34"/>
      <c r="L177" s="34"/>
      <c r="M177" s="34"/>
      <c r="N177" s="34"/>
      <c r="O177" s="74"/>
      <c r="P177" s="34"/>
      <c r="Q177" s="35"/>
    </row>
    <row r="178" spans="1:18" ht="31.5">
      <c r="A178" s="244"/>
      <c r="B178" s="71"/>
      <c r="C178" s="29"/>
      <c r="D178" s="36"/>
      <c r="E178" s="36" t="s">
        <v>257</v>
      </c>
      <c r="F178" s="30">
        <v>163</v>
      </c>
      <c r="G178" s="34"/>
      <c r="H178" s="34"/>
      <c r="I178" s="34"/>
      <c r="J178" s="34"/>
      <c r="K178" s="33"/>
      <c r="L178" s="33"/>
      <c r="M178" s="33"/>
      <c r="N178" s="33"/>
      <c r="O178" s="74"/>
      <c r="P178" s="34"/>
      <c r="Q178" s="35"/>
    </row>
    <row r="179" spans="1:18" ht="15.75">
      <c r="A179" s="75"/>
      <c r="B179" s="76">
        <v>8</v>
      </c>
      <c r="C179" s="29"/>
      <c r="D179" s="239" t="s">
        <v>258</v>
      </c>
      <c r="E179" s="239"/>
      <c r="F179" s="30">
        <v>164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5"/>
    </row>
    <row r="180" spans="1:18" ht="15.75">
      <c r="A180" s="77"/>
      <c r="B180" s="76">
        <v>9</v>
      </c>
      <c r="C180" s="24"/>
      <c r="D180" s="239" t="s">
        <v>259</v>
      </c>
      <c r="E180" s="239"/>
      <c r="F180" s="30">
        <v>165</v>
      </c>
      <c r="G180" s="34" t="s">
        <v>403</v>
      </c>
      <c r="H180" s="34"/>
      <c r="I180" s="34"/>
      <c r="J180" s="34"/>
      <c r="K180" s="32"/>
      <c r="L180" s="32"/>
      <c r="M180" s="32"/>
      <c r="N180" s="32"/>
      <c r="O180" s="34"/>
      <c r="P180" s="34"/>
      <c r="Q180" s="35"/>
      <c r="R180" t="s">
        <v>358</v>
      </c>
    </row>
    <row r="181" spans="1:18" ht="31.5">
      <c r="A181" s="78"/>
      <c r="B181" s="76"/>
      <c r="C181" s="24"/>
      <c r="D181" s="79"/>
      <c r="E181" s="40" t="s">
        <v>260</v>
      </c>
      <c r="F181" s="30">
        <v>166</v>
      </c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5"/>
    </row>
    <row r="182" spans="1:18" ht="31.5">
      <c r="A182" s="77"/>
      <c r="B182" s="76"/>
      <c r="C182" s="24"/>
      <c r="D182" s="79"/>
      <c r="E182" s="40" t="s">
        <v>261</v>
      </c>
      <c r="F182" s="30">
        <v>167</v>
      </c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5"/>
    </row>
    <row r="183" spans="1:18" ht="15.75">
      <c r="A183" s="77"/>
      <c r="B183" s="76"/>
      <c r="C183" s="24"/>
      <c r="D183" s="79"/>
      <c r="E183" s="79" t="s">
        <v>262</v>
      </c>
      <c r="F183" s="30">
        <v>168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5"/>
    </row>
    <row r="184" spans="1:18" ht="15.75">
      <c r="A184" s="77"/>
      <c r="B184" s="76"/>
      <c r="C184" s="24"/>
      <c r="D184" s="79"/>
      <c r="E184" s="79" t="s">
        <v>263</v>
      </c>
      <c r="F184" s="30">
        <v>169</v>
      </c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5"/>
    </row>
    <row r="185" spans="1:18" ht="15.75">
      <c r="A185" s="80"/>
      <c r="B185" s="76"/>
      <c r="C185" s="24"/>
      <c r="D185" s="79"/>
      <c r="E185" s="79" t="s">
        <v>264</v>
      </c>
      <c r="F185" s="30">
        <v>170</v>
      </c>
      <c r="G185" s="34" t="s">
        <v>403</v>
      </c>
      <c r="H185" s="34"/>
      <c r="I185" s="34"/>
      <c r="J185" s="34"/>
      <c r="K185" s="31"/>
      <c r="L185" s="31"/>
      <c r="M185" s="31"/>
      <c r="N185" s="31"/>
      <c r="O185" s="32"/>
      <c r="P185" s="34"/>
      <c r="Q185" s="35"/>
    </row>
    <row r="186" spans="1:18" ht="15.75">
      <c r="A186" s="24"/>
      <c r="B186" s="24">
        <v>10</v>
      </c>
      <c r="C186" s="81"/>
      <c r="D186" s="240" t="s">
        <v>265</v>
      </c>
      <c r="E186" s="240"/>
      <c r="F186" s="27">
        <v>171</v>
      </c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1:18">
      <c r="A187" s="48"/>
      <c r="B187" s="48" t="s">
        <v>266</v>
      </c>
      <c r="C187" s="241" t="s">
        <v>267</v>
      </c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</row>
    <row r="188" spans="1:18">
      <c r="A188" s="48"/>
      <c r="B188" s="48" t="s">
        <v>268</v>
      </c>
      <c r="C188" s="82" t="s">
        <v>269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</row>
    <row r="189" spans="1:18">
      <c r="A189" s="48"/>
      <c r="B189" s="48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</row>
    <row r="190" spans="1:18" ht="15.75">
      <c r="A190" s="48"/>
      <c r="B190" s="48"/>
      <c r="C190" s="83"/>
      <c r="D190" s="83"/>
      <c r="E190" s="242" t="s">
        <v>20</v>
      </c>
      <c r="F190" s="242"/>
      <c r="G190" s="84"/>
      <c r="H190" s="85"/>
      <c r="I190" s="243" t="s">
        <v>21</v>
      </c>
      <c r="J190" s="243"/>
      <c r="K190" s="86"/>
      <c r="L190" s="86"/>
      <c r="M190" s="86"/>
      <c r="N190" s="86"/>
      <c r="O190" s="87"/>
      <c r="P190" s="87"/>
      <c r="Q190" s="88"/>
    </row>
    <row r="191" spans="1:18" ht="15.75">
      <c r="A191" s="48"/>
      <c r="B191" s="48"/>
      <c r="C191" s="83"/>
      <c r="D191" s="83"/>
      <c r="E191" s="89" t="s">
        <v>347</v>
      </c>
      <c r="F191" s="90"/>
      <c r="G191" s="91"/>
      <c r="H191" s="92"/>
      <c r="I191" s="93"/>
      <c r="J191" s="93"/>
      <c r="K191" s="93"/>
      <c r="L191" s="94"/>
      <c r="M191" s="94"/>
      <c r="N191" s="94"/>
      <c r="O191" s="95"/>
      <c r="P191" s="95"/>
      <c r="Q191" s="88"/>
    </row>
    <row r="192" spans="1:18" ht="15.75">
      <c r="A192" s="48"/>
      <c r="B192" s="48"/>
      <c r="C192" s="83"/>
      <c r="D192" s="83"/>
      <c r="E192" s="92"/>
      <c r="F192" s="90"/>
      <c r="G192" s="91"/>
      <c r="H192" s="92"/>
      <c r="I192" s="92"/>
      <c r="J192" s="96"/>
      <c r="K192" s="96"/>
      <c r="L192" s="96"/>
      <c r="M192" s="92"/>
      <c r="N192" s="92"/>
      <c r="O192" s="12"/>
      <c r="P192" s="12"/>
      <c r="Q192" s="88"/>
    </row>
    <row r="193" spans="1:17" ht="15.75">
      <c r="A193" s="237"/>
      <c r="B193" s="237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97"/>
      <c r="Q193" s="98"/>
    </row>
  </sheetData>
  <mergeCells count="133">
    <mergeCell ref="K10:O10"/>
    <mergeCell ref="P10:Q10"/>
    <mergeCell ref="H11:I11"/>
    <mergeCell ref="J11:J12"/>
    <mergeCell ref="K11:O11"/>
    <mergeCell ref="P11:P12"/>
    <mergeCell ref="Q11:Q12"/>
    <mergeCell ref="A2:J2"/>
    <mergeCell ref="A10:C12"/>
    <mergeCell ref="D10:E12"/>
    <mergeCell ref="F10:F12"/>
    <mergeCell ref="G10:G12"/>
    <mergeCell ref="H10:J10"/>
    <mergeCell ref="B13:C13"/>
    <mergeCell ref="D13:E13"/>
    <mergeCell ref="D14:E14"/>
    <mergeCell ref="A15:A41"/>
    <mergeCell ref="D15:E15"/>
    <mergeCell ref="B16:B26"/>
    <mergeCell ref="D16:E16"/>
    <mergeCell ref="D21:E21"/>
    <mergeCell ref="D22:E22"/>
    <mergeCell ref="C23:C24"/>
    <mergeCell ref="D25:E25"/>
    <mergeCell ref="D26:E26"/>
    <mergeCell ref="D27:E27"/>
    <mergeCell ref="D35:E35"/>
    <mergeCell ref="B36:B40"/>
    <mergeCell ref="D36:E36"/>
    <mergeCell ref="D37:E37"/>
    <mergeCell ref="D38:E38"/>
    <mergeCell ref="D39:E39"/>
    <mergeCell ref="D40:E40"/>
    <mergeCell ref="D41:E41"/>
    <mergeCell ref="B42:E42"/>
    <mergeCell ref="A43:A152"/>
    <mergeCell ref="C43:E43"/>
    <mergeCell ref="B44:B135"/>
    <mergeCell ref="C44:E44"/>
    <mergeCell ref="D45:E45"/>
    <mergeCell ref="D46:E46"/>
    <mergeCell ref="D47:E47"/>
    <mergeCell ref="D50:E50"/>
    <mergeCell ref="D59:E59"/>
    <mergeCell ref="D60:E60"/>
    <mergeCell ref="D61:E61"/>
    <mergeCell ref="D63:E63"/>
    <mergeCell ref="D70:E70"/>
    <mergeCell ref="D75:E75"/>
    <mergeCell ref="D51:E51"/>
    <mergeCell ref="D52:E52"/>
    <mergeCell ref="D53:E53"/>
    <mergeCell ref="D54:E54"/>
    <mergeCell ref="D55:E55"/>
    <mergeCell ref="D58:E58"/>
    <mergeCell ref="D82:E82"/>
    <mergeCell ref="D91:E91"/>
    <mergeCell ref="C92:E92"/>
    <mergeCell ref="D93:E93"/>
    <mergeCell ref="D94:E94"/>
    <mergeCell ref="D95:E95"/>
    <mergeCell ref="D76:E76"/>
    <mergeCell ref="D77:E77"/>
    <mergeCell ref="D78:E78"/>
    <mergeCell ref="D79:E79"/>
    <mergeCell ref="D80:E80"/>
    <mergeCell ref="D81:E81"/>
    <mergeCell ref="C102:C104"/>
    <mergeCell ref="D102:E102"/>
    <mergeCell ref="D103:E103"/>
    <mergeCell ref="D104:E104"/>
    <mergeCell ref="D105:E105"/>
    <mergeCell ref="D106:E106"/>
    <mergeCell ref="D96:E96"/>
    <mergeCell ref="D97:E97"/>
    <mergeCell ref="D98:E98"/>
    <mergeCell ref="C99:E99"/>
    <mergeCell ref="D100:E100"/>
    <mergeCell ref="D101:E101"/>
    <mergeCell ref="D115:E115"/>
    <mergeCell ref="D116:E116"/>
    <mergeCell ref="D117:E117"/>
    <mergeCell ref="C118:C124"/>
    <mergeCell ref="D118:E118"/>
    <mergeCell ref="D121:E121"/>
    <mergeCell ref="D124:E124"/>
    <mergeCell ref="D109:E109"/>
    <mergeCell ref="D110:E110"/>
    <mergeCell ref="D111:E111"/>
    <mergeCell ref="D112:E112"/>
    <mergeCell ref="D113:E113"/>
    <mergeCell ref="D114:E114"/>
    <mergeCell ref="D131:E131"/>
    <mergeCell ref="D132:E132"/>
    <mergeCell ref="D133:E133"/>
    <mergeCell ref="D134:E134"/>
    <mergeCell ref="D135:E135"/>
    <mergeCell ref="D144:E144"/>
    <mergeCell ref="D125:E125"/>
    <mergeCell ref="D126:E126"/>
    <mergeCell ref="C127:E127"/>
    <mergeCell ref="D128:E128"/>
    <mergeCell ref="D129:E129"/>
    <mergeCell ref="D130:E130"/>
    <mergeCell ref="D157:E157"/>
    <mergeCell ref="D158:E158"/>
    <mergeCell ref="D159:E159"/>
    <mergeCell ref="D160:E160"/>
    <mergeCell ref="D162:E162"/>
    <mergeCell ref="D166:E166"/>
    <mergeCell ref="B145:B151"/>
    <mergeCell ref="D145:E145"/>
    <mergeCell ref="D148:E148"/>
    <mergeCell ref="D151:E151"/>
    <mergeCell ref="D152:E152"/>
    <mergeCell ref="D154:E154"/>
    <mergeCell ref="A193:B193"/>
    <mergeCell ref="C193:O193"/>
    <mergeCell ref="D179:E179"/>
    <mergeCell ref="D180:E180"/>
    <mergeCell ref="D186:E186"/>
    <mergeCell ref="C187:Q187"/>
    <mergeCell ref="E190:F190"/>
    <mergeCell ref="I190:J190"/>
    <mergeCell ref="A167:A178"/>
    <mergeCell ref="D167:E167"/>
    <mergeCell ref="D168:E168"/>
    <mergeCell ref="D169:E169"/>
    <mergeCell ref="D170:E170"/>
    <mergeCell ref="D171:E171"/>
    <mergeCell ref="D172:E172"/>
    <mergeCell ref="D173:E173"/>
    <mergeCell ref="D174:E174"/>
  </mergeCells>
  <pageMargins left="0.7" right="0.43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topLeftCell="A49" workbookViewId="0">
      <selection activeCell="H65" sqref="H65"/>
    </sheetView>
  </sheetViews>
  <sheetFormatPr defaultRowHeight="15"/>
  <cols>
    <col min="1" max="1" width="2.7109375" customWidth="1"/>
    <col min="2" max="2" width="2.28515625" customWidth="1"/>
    <col min="3" max="3" width="1.7109375" customWidth="1"/>
    <col min="4" max="4" width="3.5703125" customWidth="1"/>
    <col min="5" max="5" width="42.5703125" customWidth="1"/>
    <col min="6" max="6" width="3.7109375" customWidth="1"/>
    <col min="7" max="7" width="9.85546875" customWidth="1"/>
    <col min="8" max="8" width="10.5703125" customWidth="1"/>
    <col min="9" max="9" width="9.7109375" customWidth="1"/>
    <col min="10" max="10" width="9.5703125" customWidth="1"/>
    <col min="11" max="11" width="9.7109375" customWidth="1"/>
    <col min="12" max="12" width="9" customWidth="1"/>
    <col min="13" max="13" width="8.85546875" customWidth="1"/>
  </cols>
  <sheetData>
    <row r="1" spans="1:13" ht="15.75">
      <c r="A1" s="99"/>
      <c r="B1" s="99"/>
      <c r="C1" s="100"/>
      <c r="D1" s="99"/>
      <c r="E1" s="101" t="s">
        <v>270</v>
      </c>
      <c r="F1" s="102"/>
      <c r="G1" s="99"/>
      <c r="H1" s="103"/>
      <c r="I1" s="104"/>
      <c r="J1" s="105"/>
      <c r="K1" s="104"/>
      <c r="L1" s="104"/>
      <c r="M1" s="104"/>
    </row>
    <row r="2" spans="1:13" ht="15.75">
      <c r="A2" s="99"/>
      <c r="B2" s="99"/>
      <c r="C2" s="100"/>
      <c r="D2" s="99"/>
      <c r="E2" s="101" t="s">
        <v>271</v>
      </c>
      <c r="F2" s="102"/>
      <c r="G2" s="99"/>
      <c r="H2" s="99"/>
      <c r="I2" s="104"/>
      <c r="J2" s="105"/>
      <c r="K2" s="104"/>
      <c r="L2" s="104"/>
      <c r="M2" s="104"/>
    </row>
    <row r="3" spans="1:13" ht="15.75">
      <c r="A3" s="99"/>
      <c r="B3" s="99"/>
      <c r="C3" s="100"/>
      <c r="D3" s="99"/>
      <c r="E3" s="101" t="s">
        <v>272</v>
      </c>
      <c r="F3" s="102"/>
      <c r="G3" s="99"/>
      <c r="H3" s="99"/>
      <c r="I3" s="104"/>
      <c r="J3" s="105"/>
      <c r="K3" s="104"/>
      <c r="L3" s="104"/>
      <c r="M3" s="104"/>
    </row>
    <row r="4" spans="1:13" ht="15.75">
      <c r="A4" s="99"/>
      <c r="B4" s="99"/>
      <c r="C4" s="100"/>
      <c r="D4" s="99"/>
      <c r="E4" s="106" t="s">
        <v>600</v>
      </c>
      <c r="F4" s="102"/>
      <c r="G4" s="99"/>
      <c r="H4" s="99"/>
      <c r="I4" s="104"/>
      <c r="J4" s="105"/>
      <c r="K4" s="104"/>
      <c r="L4" s="104"/>
      <c r="M4" s="104"/>
    </row>
    <row r="5" spans="1:13" ht="15.75">
      <c r="A5" s="99"/>
      <c r="B5" s="99"/>
      <c r="C5" s="100"/>
      <c r="D5" s="99"/>
      <c r="E5" s="106" t="s">
        <v>273</v>
      </c>
      <c r="F5" s="102"/>
      <c r="G5" s="99"/>
      <c r="H5" s="99"/>
      <c r="I5" s="104"/>
      <c r="J5" s="105"/>
      <c r="K5" s="104"/>
      <c r="L5" s="104"/>
      <c r="M5" s="104"/>
    </row>
    <row r="6" spans="1:13" ht="15.75">
      <c r="A6" s="99"/>
      <c r="B6" s="99"/>
      <c r="C6" s="100"/>
      <c r="D6" s="99"/>
      <c r="E6" s="106" t="s">
        <v>341</v>
      </c>
      <c r="F6" s="102"/>
      <c r="G6" s="99"/>
      <c r="H6" s="99"/>
      <c r="I6" s="104"/>
      <c r="J6" s="105"/>
      <c r="K6" s="104"/>
      <c r="L6" s="104"/>
      <c r="M6" s="104"/>
    </row>
    <row r="7" spans="1:13" ht="15.75">
      <c r="A7" s="107"/>
      <c r="B7" s="108"/>
      <c r="C7" s="109"/>
      <c r="D7" s="108"/>
      <c r="E7" s="110"/>
      <c r="F7" s="111"/>
      <c r="G7" s="112"/>
      <c r="H7" s="113"/>
      <c r="I7" s="104"/>
      <c r="J7" s="105"/>
      <c r="K7" s="104"/>
      <c r="L7" s="104"/>
      <c r="M7" s="104"/>
    </row>
    <row r="8" spans="1:13" ht="15.75">
      <c r="A8" s="114"/>
      <c r="B8" s="114"/>
      <c r="C8" s="109"/>
      <c r="D8" s="114"/>
      <c r="E8" s="115"/>
      <c r="F8" s="116"/>
      <c r="G8" s="312"/>
      <c r="H8" s="312"/>
      <c r="I8" s="104"/>
      <c r="J8" s="105"/>
      <c r="K8" s="104"/>
      <c r="L8" s="117" t="s">
        <v>274</v>
      </c>
      <c r="M8" s="104"/>
    </row>
    <row r="9" spans="1:13" ht="18">
      <c r="A9" s="313" t="s">
        <v>599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</row>
    <row r="10" spans="1:13" ht="15.75">
      <c r="A10" s="114"/>
      <c r="B10" s="114"/>
      <c r="C10" s="109"/>
      <c r="D10" s="114"/>
      <c r="E10" s="115"/>
      <c r="F10" s="118"/>
      <c r="G10" s="119"/>
      <c r="H10" s="120"/>
      <c r="I10" s="104"/>
      <c r="J10" s="105"/>
      <c r="K10" s="104"/>
      <c r="L10" s="104"/>
      <c r="M10" s="104"/>
    </row>
    <row r="11" spans="1:13" ht="16.5" thickBot="1">
      <c r="B11" s="121"/>
      <c r="C11" s="122"/>
      <c r="D11" s="121"/>
      <c r="E11" s="123"/>
      <c r="F11" s="124"/>
      <c r="G11" s="125"/>
      <c r="H11" s="126"/>
      <c r="I11" s="104"/>
      <c r="J11" s="105"/>
      <c r="K11" s="104"/>
      <c r="L11" s="104"/>
      <c r="M11" s="126" t="s">
        <v>4</v>
      </c>
    </row>
    <row r="12" spans="1:13" ht="15.75" customHeight="1" thickBot="1">
      <c r="A12" s="314"/>
      <c r="B12" s="315"/>
      <c r="C12" s="315"/>
      <c r="D12" s="316" t="s">
        <v>25</v>
      </c>
      <c r="E12" s="317"/>
      <c r="F12" s="318" t="s">
        <v>26</v>
      </c>
      <c r="G12" s="318" t="s">
        <v>601</v>
      </c>
      <c r="H12" s="318" t="s">
        <v>602</v>
      </c>
      <c r="I12" s="318" t="s">
        <v>275</v>
      </c>
      <c r="J12" s="320" t="s">
        <v>603</v>
      </c>
      <c r="K12" s="320" t="s">
        <v>604</v>
      </c>
      <c r="L12" s="322" t="s">
        <v>27</v>
      </c>
      <c r="M12" s="322"/>
    </row>
    <row r="13" spans="1:13" ht="59.25" customHeight="1" thickBot="1">
      <c r="A13" s="315"/>
      <c r="B13" s="315"/>
      <c r="C13" s="315"/>
      <c r="D13" s="317"/>
      <c r="E13" s="317"/>
      <c r="F13" s="317"/>
      <c r="G13" s="319"/>
      <c r="H13" s="319"/>
      <c r="I13" s="319"/>
      <c r="J13" s="321"/>
      <c r="K13" s="321"/>
      <c r="L13" s="127" t="s">
        <v>276</v>
      </c>
      <c r="M13" s="127" t="s">
        <v>277</v>
      </c>
    </row>
    <row r="14" spans="1:13" ht="16.5" thickBot="1">
      <c r="A14" s="221">
        <v>0</v>
      </c>
      <c r="B14" s="310">
        <v>1</v>
      </c>
      <c r="C14" s="310"/>
      <c r="D14" s="311">
        <v>2</v>
      </c>
      <c r="E14" s="311"/>
      <c r="F14" s="128">
        <v>3</v>
      </c>
      <c r="G14" s="128">
        <v>4</v>
      </c>
      <c r="H14" s="128">
        <v>5</v>
      </c>
      <c r="I14" s="128" t="s">
        <v>278</v>
      </c>
      <c r="J14" s="128">
        <v>7</v>
      </c>
      <c r="K14" s="128">
        <v>8</v>
      </c>
      <c r="L14" s="128">
        <v>9</v>
      </c>
      <c r="M14" s="128">
        <v>10</v>
      </c>
    </row>
    <row r="15" spans="1:13" ht="16.5" customHeight="1" thickBot="1">
      <c r="A15" s="220" t="s">
        <v>12</v>
      </c>
      <c r="B15" s="223"/>
      <c r="C15" s="129"/>
      <c r="D15" s="300" t="s">
        <v>279</v>
      </c>
      <c r="E15" s="300"/>
      <c r="F15" s="130">
        <v>1</v>
      </c>
      <c r="G15" s="131">
        <f>G16+G19</f>
        <v>784.13</v>
      </c>
      <c r="H15" s="132">
        <f>H16+H19</f>
        <v>1263</v>
      </c>
      <c r="I15" s="133">
        <f>H15/G15*100</f>
        <v>161.07023070154182</v>
      </c>
      <c r="J15" s="131">
        <f>H15*110%</f>
        <v>1389.3000000000002</v>
      </c>
      <c r="K15" s="131">
        <f>H15*120%</f>
        <v>1515.6</v>
      </c>
      <c r="L15" s="128">
        <f>J14/H14*100</f>
        <v>140</v>
      </c>
      <c r="M15" s="128">
        <f>K14/J14*100</f>
        <v>114.28571428571428</v>
      </c>
    </row>
    <row r="16" spans="1:13" ht="16.5" customHeight="1" thickBot="1">
      <c r="A16" s="304"/>
      <c r="B16" s="223">
        <v>1</v>
      </c>
      <c r="C16" s="129"/>
      <c r="D16" s="300" t="s">
        <v>280</v>
      </c>
      <c r="E16" s="300"/>
      <c r="F16" s="130">
        <v>2</v>
      </c>
      <c r="G16" s="134">
        <v>782.9</v>
      </c>
      <c r="H16" s="135">
        <v>1260</v>
      </c>
      <c r="I16" s="133">
        <f>H16/G16*100</f>
        <v>160.94009452037298</v>
      </c>
      <c r="J16" s="131">
        <f t="shared" ref="J16:J72" si="0">H16*110%</f>
        <v>1386</v>
      </c>
      <c r="K16" s="131">
        <f t="shared" ref="K16:K72" si="1">H16*120%</f>
        <v>1512</v>
      </c>
      <c r="L16" s="128">
        <f>J15/H15*100</f>
        <v>110.00000000000001</v>
      </c>
      <c r="M16" s="128">
        <f>K15/J15*100</f>
        <v>109.09090909090907</v>
      </c>
    </row>
    <row r="17" spans="1:13" ht="16.5" thickBot="1">
      <c r="A17" s="304"/>
      <c r="B17" s="223"/>
      <c r="C17" s="129"/>
      <c r="D17" s="219" t="s">
        <v>49</v>
      </c>
      <c r="E17" s="136" t="s">
        <v>64</v>
      </c>
      <c r="F17" s="130">
        <v>3</v>
      </c>
      <c r="G17" s="128">
        <v>0</v>
      </c>
      <c r="H17" s="137">
        <v>0</v>
      </c>
      <c r="I17" s="133"/>
      <c r="J17" s="131">
        <f t="shared" si="0"/>
        <v>0</v>
      </c>
      <c r="K17" s="131">
        <f t="shared" si="1"/>
        <v>0</v>
      </c>
      <c r="L17" s="128">
        <f>J16/H16*100</f>
        <v>110.00000000000001</v>
      </c>
      <c r="M17" s="128">
        <f>K16/J16*100</f>
        <v>109.09090909090908</v>
      </c>
    </row>
    <row r="18" spans="1:13" ht="26.25" thickBot="1">
      <c r="A18" s="304"/>
      <c r="B18" s="223"/>
      <c r="C18" s="129"/>
      <c r="D18" s="219" t="s">
        <v>59</v>
      </c>
      <c r="E18" s="136" t="s">
        <v>66</v>
      </c>
      <c r="F18" s="130">
        <v>4</v>
      </c>
      <c r="G18" s="138"/>
      <c r="H18" s="137"/>
      <c r="I18" s="133"/>
      <c r="J18" s="131">
        <f t="shared" si="0"/>
        <v>0</v>
      </c>
      <c r="K18" s="131">
        <f t="shared" si="1"/>
        <v>0</v>
      </c>
      <c r="L18" s="128"/>
      <c r="M18" s="128"/>
    </row>
    <row r="19" spans="1:13" ht="16.5" customHeight="1" thickBot="1">
      <c r="A19" s="304"/>
      <c r="B19" s="223">
        <v>2</v>
      </c>
      <c r="C19" s="129"/>
      <c r="D19" s="300" t="s">
        <v>15</v>
      </c>
      <c r="E19" s="300"/>
      <c r="F19" s="130">
        <v>5</v>
      </c>
      <c r="G19" s="134">
        <v>1.23</v>
      </c>
      <c r="H19" s="137">
        <v>3</v>
      </c>
      <c r="I19" s="133">
        <f>H19/G19*100</f>
        <v>243.90243902439025</v>
      </c>
      <c r="J19" s="131">
        <f t="shared" si="0"/>
        <v>3.3000000000000003</v>
      </c>
      <c r="K19" s="131">
        <f t="shared" si="1"/>
        <v>3.5999999999999996</v>
      </c>
      <c r="L19" s="128"/>
      <c r="M19" s="128"/>
    </row>
    <row r="20" spans="1:13" ht="16.5" customHeight="1" thickBot="1">
      <c r="A20" s="304"/>
      <c r="B20" s="223">
        <v>3</v>
      </c>
      <c r="C20" s="129"/>
      <c r="D20" s="300" t="s">
        <v>17</v>
      </c>
      <c r="E20" s="300"/>
      <c r="F20" s="130">
        <v>6</v>
      </c>
      <c r="G20" s="128"/>
      <c r="H20" s="137"/>
      <c r="I20" s="133"/>
      <c r="J20" s="131">
        <f t="shared" si="0"/>
        <v>0</v>
      </c>
      <c r="K20" s="131">
        <f t="shared" si="1"/>
        <v>0</v>
      </c>
      <c r="L20" s="128">
        <f>J19/H19*100</f>
        <v>110.00000000000001</v>
      </c>
      <c r="M20" s="128">
        <f>K19/J19*100</f>
        <v>109.09090909090907</v>
      </c>
    </row>
    <row r="21" spans="1:13" ht="16.5" customHeight="1" thickBot="1">
      <c r="A21" s="220" t="s">
        <v>90</v>
      </c>
      <c r="B21" s="223"/>
      <c r="C21" s="129"/>
      <c r="D21" s="300" t="s">
        <v>281</v>
      </c>
      <c r="E21" s="300"/>
      <c r="F21" s="130">
        <v>7</v>
      </c>
      <c r="G21" s="139">
        <f>SUM(G23+G24+G25+G33)</f>
        <v>863.46999999999991</v>
      </c>
      <c r="H21" s="139">
        <f>SUM(H23+H24+H25+H33)</f>
        <v>1000</v>
      </c>
      <c r="I21" s="133">
        <f t="shared" ref="I21:I27" si="2">H21/G21*100</f>
        <v>115.81178269077097</v>
      </c>
      <c r="J21" s="131">
        <f t="shared" si="0"/>
        <v>1100</v>
      </c>
      <c r="K21" s="131">
        <f t="shared" si="1"/>
        <v>1200</v>
      </c>
      <c r="L21" s="128"/>
      <c r="M21" s="128"/>
    </row>
    <row r="22" spans="1:13" ht="16.5" customHeight="1" thickBot="1">
      <c r="A22" s="304"/>
      <c r="B22" s="223">
        <v>1</v>
      </c>
      <c r="C22" s="129"/>
      <c r="D22" s="300" t="s">
        <v>282</v>
      </c>
      <c r="E22" s="307"/>
      <c r="F22" s="130">
        <v>8</v>
      </c>
      <c r="G22" s="140">
        <f>SUM(G23+G24+G25+G33)</f>
        <v>863.46999999999991</v>
      </c>
      <c r="H22" s="140">
        <f>SUM(H23+H24+H25+H33)</f>
        <v>1000</v>
      </c>
      <c r="I22" s="133">
        <f t="shared" si="2"/>
        <v>115.81178269077097</v>
      </c>
      <c r="J22" s="131">
        <f t="shared" si="0"/>
        <v>1100</v>
      </c>
      <c r="K22" s="131">
        <f t="shared" si="1"/>
        <v>1200</v>
      </c>
      <c r="L22" s="128">
        <f t="shared" ref="L22:L28" si="3">J21/H21*100</f>
        <v>110.00000000000001</v>
      </c>
      <c r="M22" s="128">
        <f t="shared" ref="M22:M28" si="4">K21/J21*100</f>
        <v>109.09090909090908</v>
      </c>
    </row>
    <row r="23" spans="1:13" ht="26.25" customHeight="1" thickBot="1">
      <c r="A23" s="304"/>
      <c r="B23" s="308"/>
      <c r="C23" s="141" t="s">
        <v>283</v>
      </c>
      <c r="D23" s="300" t="s">
        <v>284</v>
      </c>
      <c r="E23" s="300"/>
      <c r="F23" s="130">
        <v>9</v>
      </c>
      <c r="G23" s="135">
        <v>330.76</v>
      </c>
      <c r="H23" s="135">
        <v>346.52</v>
      </c>
      <c r="I23" s="133">
        <f t="shared" si="2"/>
        <v>104.76478413351069</v>
      </c>
      <c r="J23" s="131">
        <f t="shared" si="0"/>
        <v>381.17200000000003</v>
      </c>
      <c r="K23" s="131">
        <f t="shared" si="1"/>
        <v>415.82399999999996</v>
      </c>
      <c r="L23" s="128">
        <f t="shared" si="3"/>
        <v>110.00000000000001</v>
      </c>
      <c r="M23" s="128">
        <f t="shared" si="4"/>
        <v>109.09090909090908</v>
      </c>
    </row>
    <row r="24" spans="1:13" ht="26.25" customHeight="1" thickBot="1">
      <c r="A24" s="304"/>
      <c r="B24" s="309"/>
      <c r="C24" s="142" t="s">
        <v>285</v>
      </c>
      <c r="D24" s="300" t="s">
        <v>286</v>
      </c>
      <c r="E24" s="307"/>
      <c r="F24" s="130">
        <v>10</v>
      </c>
      <c r="G24" s="143">
        <v>5.93</v>
      </c>
      <c r="H24" s="135">
        <v>10.5</v>
      </c>
      <c r="I24" s="133">
        <f t="shared" si="2"/>
        <v>177.06576728499158</v>
      </c>
      <c r="J24" s="131">
        <f t="shared" si="0"/>
        <v>11.55</v>
      </c>
      <c r="K24" s="131">
        <f t="shared" si="1"/>
        <v>12.6</v>
      </c>
      <c r="L24" s="128">
        <f t="shared" si="3"/>
        <v>110.00000000000001</v>
      </c>
      <c r="M24" s="128">
        <f t="shared" si="4"/>
        <v>109.09090909090908</v>
      </c>
    </row>
    <row r="25" spans="1:13" ht="26.25" customHeight="1" thickBot="1">
      <c r="A25" s="304"/>
      <c r="B25" s="309"/>
      <c r="C25" s="144" t="s">
        <v>287</v>
      </c>
      <c r="D25" s="305" t="s">
        <v>288</v>
      </c>
      <c r="E25" s="300"/>
      <c r="F25" s="130">
        <v>11</v>
      </c>
      <c r="G25" s="145">
        <f>SUM(G26+G29+G31+G32)</f>
        <v>515.91999999999996</v>
      </c>
      <c r="H25" s="145">
        <f>SUM(H26+H29+H31+H32)</f>
        <v>629.48</v>
      </c>
      <c r="I25" s="133">
        <f t="shared" si="2"/>
        <v>122.01116452163127</v>
      </c>
      <c r="J25" s="131">
        <f t="shared" si="0"/>
        <v>692.42800000000011</v>
      </c>
      <c r="K25" s="131">
        <f t="shared" si="1"/>
        <v>755.37599999999998</v>
      </c>
      <c r="L25" s="128">
        <f t="shared" si="3"/>
        <v>110.00000000000001</v>
      </c>
      <c r="M25" s="128">
        <f t="shared" si="4"/>
        <v>109.09090909090908</v>
      </c>
    </row>
    <row r="26" spans="1:13" ht="16.5" thickBot="1">
      <c r="A26" s="304"/>
      <c r="B26" s="309"/>
      <c r="C26" s="146"/>
      <c r="D26" s="147" t="s">
        <v>172</v>
      </c>
      <c r="E26" s="148" t="s">
        <v>289</v>
      </c>
      <c r="F26" s="130">
        <v>12</v>
      </c>
      <c r="G26" s="145">
        <f>SUM(G27+G28)</f>
        <v>382.16</v>
      </c>
      <c r="H26" s="145">
        <f>SUM(H27+H28)</f>
        <v>468</v>
      </c>
      <c r="I26" s="133">
        <f t="shared" si="2"/>
        <v>122.46179610634289</v>
      </c>
      <c r="J26" s="131">
        <f t="shared" si="0"/>
        <v>514.80000000000007</v>
      </c>
      <c r="K26" s="131">
        <f t="shared" si="1"/>
        <v>561.6</v>
      </c>
      <c r="L26" s="128">
        <f t="shared" si="3"/>
        <v>110.00000000000001</v>
      </c>
      <c r="M26" s="128">
        <f t="shared" si="4"/>
        <v>109.09090909090907</v>
      </c>
    </row>
    <row r="27" spans="1:13" ht="16.5" thickBot="1">
      <c r="A27" s="304"/>
      <c r="B27" s="309"/>
      <c r="C27" s="146"/>
      <c r="D27" s="149" t="s">
        <v>174</v>
      </c>
      <c r="E27" s="219" t="s">
        <v>290</v>
      </c>
      <c r="F27" s="130">
        <v>13</v>
      </c>
      <c r="G27" s="135">
        <v>382.16</v>
      </c>
      <c r="H27" s="135">
        <v>468</v>
      </c>
      <c r="I27" s="133">
        <f t="shared" si="2"/>
        <v>122.46179610634289</v>
      </c>
      <c r="J27" s="131">
        <f t="shared" si="0"/>
        <v>514.80000000000007</v>
      </c>
      <c r="K27" s="131">
        <f t="shared" si="1"/>
        <v>561.6</v>
      </c>
      <c r="L27" s="128">
        <f t="shared" si="3"/>
        <v>110.00000000000001</v>
      </c>
      <c r="M27" s="128">
        <f t="shared" si="4"/>
        <v>109.09090909090908</v>
      </c>
    </row>
    <row r="28" spans="1:13" ht="16.5" thickBot="1">
      <c r="A28" s="304"/>
      <c r="B28" s="309"/>
      <c r="C28" s="146"/>
      <c r="D28" s="149" t="s">
        <v>179</v>
      </c>
      <c r="E28" s="219" t="s">
        <v>291</v>
      </c>
      <c r="F28" s="130">
        <v>14</v>
      </c>
      <c r="G28" s="135">
        <v>0</v>
      </c>
      <c r="H28" s="135">
        <v>0</v>
      </c>
      <c r="I28" s="133"/>
      <c r="J28" s="131">
        <f t="shared" si="0"/>
        <v>0</v>
      </c>
      <c r="K28" s="131">
        <f t="shared" si="1"/>
        <v>0</v>
      </c>
      <c r="L28" s="128">
        <f t="shared" si="3"/>
        <v>110.00000000000001</v>
      </c>
      <c r="M28" s="128">
        <f t="shared" si="4"/>
        <v>109.09090909090908</v>
      </c>
    </row>
    <row r="29" spans="1:13" ht="16.5" thickBot="1">
      <c r="A29" s="304"/>
      <c r="B29" s="309"/>
      <c r="C29" s="146"/>
      <c r="D29" s="149" t="s">
        <v>188</v>
      </c>
      <c r="E29" s="219" t="s">
        <v>292</v>
      </c>
      <c r="F29" s="130">
        <v>15</v>
      </c>
      <c r="G29" s="135">
        <v>0</v>
      </c>
      <c r="H29" s="135">
        <v>0</v>
      </c>
      <c r="I29" s="133"/>
      <c r="J29" s="131">
        <f t="shared" si="0"/>
        <v>0</v>
      </c>
      <c r="K29" s="131">
        <f t="shared" si="1"/>
        <v>0</v>
      </c>
      <c r="L29" s="128"/>
      <c r="M29" s="128"/>
    </row>
    <row r="30" spans="1:13" ht="26.25" thickBot="1">
      <c r="A30" s="304"/>
      <c r="B30" s="309"/>
      <c r="C30" s="146"/>
      <c r="D30" s="149"/>
      <c r="E30" s="150" t="s">
        <v>293</v>
      </c>
      <c r="F30" s="130">
        <v>16</v>
      </c>
      <c r="G30" s="137"/>
      <c r="H30" s="137"/>
      <c r="I30" s="133"/>
      <c r="J30" s="131">
        <f t="shared" si="0"/>
        <v>0</v>
      </c>
      <c r="K30" s="131">
        <f t="shared" si="1"/>
        <v>0</v>
      </c>
      <c r="L30" s="128"/>
      <c r="M30" s="128"/>
    </row>
    <row r="31" spans="1:13" ht="39" thickBot="1">
      <c r="A31" s="304"/>
      <c r="B31" s="309"/>
      <c r="C31" s="146"/>
      <c r="D31" s="149" t="s">
        <v>193</v>
      </c>
      <c r="E31" s="219" t="s">
        <v>294</v>
      </c>
      <c r="F31" s="130">
        <v>17</v>
      </c>
      <c r="G31" s="135">
        <v>122.59</v>
      </c>
      <c r="H31" s="135">
        <v>147.6</v>
      </c>
      <c r="I31" s="133">
        <f>H31/G31*100</f>
        <v>120.40133779264212</v>
      </c>
      <c r="J31" s="131">
        <f t="shared" si="0"/>
        <v>162.36000000000001</v>
      </c>
      <c r="K31" s="131">
        <f t="shared" si="1"/>
        <v>177.11999999999998</v>
      </c>
      <c r="L31" s="128"/>
      <c r="M31" s="128"/>
    </row>
    <row r="32" spans="1:13" ht="26.25" thickBot="1">
      <c r="A32" s="304"/>
      <c r="B32" s="309"/>
      <c r="C32" s="151"/>
      <c r="D32" s="149" t="s">
        <v>201</v>
      </c>
      <c r="E32" s="219" t="s">
        <v>295</v>
      </c>
      <c r="F32" s="130">
        <v>18</v>
      </c>
      <c r="G32" s="135">
        <v>11.17</v>
      </c>
      <c r="H32" s="135">
        <v>13.88</v>
      </c>
      <c r="I32" s="133">
        <f>H32/G32*100</f>
        <v>124.26141450313339</v>
      </c>
      <c r="J32" s="131">
        <f t="shared" si="0"/>
        <v>15.268000000000002</v>
      </c>
      <c r="K32" s="131">
        <f t="shared" si="1"/>
        <v>16.655999999999999</v>
      </c>
      <c r="L32" s="128">
        <f>J31/H31*100</f>
        <v>110.00000000000001</v>
      </c>
      <c r="M32" s="128">
        <f>K31/J31*100</f>
        <v>109.09090909090907</v>
      </c>
    </row>
    <row r="33" spans="1:13" ht="26.25" customHeight="1" thickBot="1">
      <c r="A33" s="304"/>
      <c r="B33" s="309"/>
      <c r="C33" s="152" t="s">
        <v>296</v>
      </c>
      <c r="D33" s="300" t="s">
        <v>297</v>
      </c>
      <c r="E33" s="307"/>
      <c r="F33" s="130">
        <v>19</v>
      </c>
      <c r="G33" s="135">
        <v>10.86</v>
      </c>
      <c r="H33" s="135">
        <v>13.5</v>
      </c>
      <c r="I33" s="133"/>
      <c r="J33" s="131">
        <f t="shared" si="0"/>
        <v>14.850000000000001</v>
      </c>
      <c r="K33" s="131">
        <f t="shared" si="1"/>
        <v>16.2</v>
      </c>
      <c r="L33" s="128">
        <f>J32/H32*100</f>
        <v>110.00000000000001</v>
      </c>
      <c r="M33" s="128">
        <f>K32/J32*100</f>
        <v>109.09090909090907</v>
      </c>
    </row>
    <row r="34" spans="1:13" ht="16.5" customHeight="1" thickBot="1">
      <c r="A34" s="304"/>
      <c r="B34" s="223">
        <v>2</v>
      </c>
      <c r="C34" s="129"/>
      <c r="D34" s="300" t="s">
        <v>298</v>
      </c>
      <c r="E34" s="300"/>
      <c r="F34" s="130">
        <v>20</v>
      </c>
      <c r="G34" s="137"/>
      <c r="H34" s="137"/>
      <c r="I34" s="133"/>
      <c r="J34" s="131">
        <f t="shared" si="0"/>
        <v>0</v>
      </c>
      <c r="K34" s="131">
        <f t="shared" si="1"/>
        <v>0</v>
      </c>
      <c r="L34" s="128">
        <f>J33/H33*100</f>
        <v>110.00000000000001</v>
      </c>
      <c r="M34" s="128">
        <f>K33/J33*100</f>
        <v>109.09090909090908</v>
      </c>
    </row>
    <row r="35" spans="1:13" ht="16.5" customHeight="1" thickBot="1">
      <c r="A35" s="304"/>
      <c r="B35" s="223">
        <v>3</v>
      </c>
      <c r="C35" s="129"/>
      <c r="D35" s="300" t="s">
        <v>230</v>
      </c>
      <c r="E35" s="300"/>
      <c r="F35" s="130">
        <v>21</v>
      </c>
      <c r="G35" s="137"/>
      <c r="H35" s="137"/>
      <c r="I35" s="133"/>
      <c r="J35" s="131">
        <f t="shared" si="0"/>
        <v>0</v>
      </c>
      <c r="K35" s="131">
        <f t="shared" si="1"/>
        <v>0</v>
      </c>
      <c r="L35" s="128"/>
      <c r="M35" s="128"/>
    </row>
    <row r="36" spans="1:13" ht="16.5" customHeight="1" thickBot="1">
      <c r="A36" s="220" t="s">
        <v>231</v>
      </c>
      <c r="B36" s="223"/>
      <c r="C36" s="129"/>
      <c r="D36" s="300" t="s">
        <v>299</v>
      </c>
      <c r="E36" s="300"/>
      <c r="F36" s="130">
        <v>22</v>
      </c>
      <c r="G36" s="132">
        <f>SUM(G15-G21)</f>
        <v>-79.339999999999918</v>
      </c>
      <c r="H36" s="145">
        <f>H15-H21</f>
        <v>263</v>
      </c>
      <c r="I36" s="133"/>
      <c r="J36" s="131">
        <f t="shared" si="0"/>
        <v>289.3</v>
      </c>
      <c r="K36" s="131">
        <f t="shared" si="1"/>
        <v>315.59999999999997</v>
      </c>
      <c r="L36" s="128"/>
      <c r="M36" s="128"/>
    </row>
    <row r="37" spans="1:13" ht="26.25" customHeight="1" thickBot="1">
      <c r="A37" s="220" t="s">
        <v>235</v>
      </c>
      <c r="B37" s="223"/>
      <c r="C37" s="129"/>
      <c r="D37" s="300" t="s">
        <v>236</v>
      </c>
      <c r="E37" s="300"/>
      <c r="F37" s="130">
        <v>23</v>
      </c>
      <c r="G37" s="137"/>
      <c r="H37" s="137"/>
      <c r="I37" s="133"/>
      <c r="J37" s="131">
        <f t="shared" si="0"/>
        <v>0</v>
      </c>
      <c r="K37" s="131">
        <f t="shared" si="1"/>
        <v>0</v>
      </c>
      <c r="L37" s="128">
        <f>J36/H36*100</f>
        <v>110.00000000000001</v>
      </c>
      <c r="M37" s="128">
        <f>K36/J36*100</f>
        <v>109.09090909090908</v>
      </c>
    </row>
    <row r="38" spans="1:13" ht="16.5" customHeight="1" thickBot="1">
      <c r="A38" s="220" t="s">
        <v>237</v>
      </c>
      <c r="B38" s="223"/>
      <c r="C38" s="129"/>
      <c r="D38" s="300" t="s">
        <v>300</v>
      </c>
      <c r="E38" s="300"/>
      <c r="F38" s="130">
        <v>24</v>
      </c>
      <c r="G38" s="137"/>
      <c r="H38" s="137"/>
      <c r="I38" s="133"/>
      <c r="J38" s="131">
        <f t="shared" si="0"/>
        <v>0</v>
      </c>
      <c r="K38" s="131">
        <f t="shared" si="1"/>
        <v>0</v>
      </c>
      <c r="L38" s="128"/>
      <c r="M38" s="128"/>
    </row>
    <row r="39" spans="1:13" ht="16.5" customHeight="1" thickBot="1">
      <c r="A39" s="304"/>
      <c r="B39" s="223">
        <v>1</v>
      </c>
      <c r="C39" s="129"/>
      <c r="D39" s="300" t="s">
        <v>301</v>
      </c>
      <c r="E39" s="300"/>
      <c r="F39" s="130">
        <v>25</v>
      </c>
      <c r="G39" s="137"/>
      <c r="H39" s="128"/>
      <c r="I39" s="133"/>
      <c r="J39" s="131">
        <f t="shared" si="0"/>
        <v>0</v>
      </c>
      <c r="K39" s="131">
        <f t="shared" si="1"/>
        <v>0</v>
      </c>
      <c r="L39" s="128"/>
      <c r="M39" s="128"/>
    </row>
    <row r="40" spans="1:13" ht="16.5" customHeight="1" thickBot="1">
      <c r="A40" s="304"/>
      <c r="B40" s="223">
        <v>2</v>
      </c>
      <c r="C40" s="129"/>
      <c r="D40" s="300" t="s">
        <v>302</v>
      </c>
      <c r="E40" s="300"/>
      <c r="F40" s="130">
        <v>26</v>
      </c>
      <c r="G40" s="137"/>
      <c r="H40" s="153"/>
      <c r="I40" s="133"/>
      <c r="J40" s="131">
        <f t="shared" si="0"/>
        <v>0</v>
      </c>
      <c r="K40" s="131">
        <f t="shared" si="1"/>
        <v>0</v>
      </c>
      <c r="L40" s="128"/>
      <c r="M40" s="128"/>
    </row>
    <row r="41" spans="1:13" ht="16.5" customHeight="1" thickBot="1">
      <c r="A41" s="304"/>
      <c r="B41" s="223">
        <v>3</v>
      </c>
      <c r="C41" s="129"/>
      <c r="D41" s="300" t="s">
        <v>303</v>
      </c>
      <c r="E41" s="300"/>
      <c r="F41" s="130">
        <v>27</v>
      </c>
      <c r="G41" s="137"/>
      <c r="H41" s="153"/>
      <c r="I41" s="133"/>
      <c r="J41" s="131">
        <f t="shared" si="0"/>
        <v>0</v>
      </c>
      <c r="K41" s="131">
        <f t="shared" si="1"/>
        <v>0</v>
      </c>
      <c r="L41" s="128"/>
      <c r="M41" s="128"/>
    </row>
    <row r="42" spans="1:13" ht="16.5" customHeight="1" thickBot="1">
      <c r="A42" s="304"/>
      <c r="B42" s="223">
        <v>4</v>
      </c>
      <c r="C42" s="129"/>
      <c r="D42" s="303" t="s">
        <v>304</v>
      </c>
      <c r="E42" s="306"/>
      <c r="F42" s="130">
        <v>28</v>
      </c>
      <c r="G42" s="137"/>
      <c r="H42" s="153"/>
      <c r="I42" s="133"/>
      <c r="J42" s="131">
        <f t="shared" si="0"/>
        <v>0</v>
      </c>
      <c r="K42" s="131">
        <f t="shared" si="1"/>
        <v>0</v>
      </c>
      <c r="L42" s="128"/>
      <c r="M42" s="128"/>
    </row>
    <row r="43" spans="1:13" ht="16.5" customHeight="1" thickBot="1">
      <c r="A43" s="304"/>
      <c r="B43" s="223">
        <v>5</v>
      </c>
      <c r="C43" s="129"/>
      <c r="D43" s="300" t="s">
        <v>305</v>
      </c>
      <c r="E43" s="300"/>
      <c r="F43" s="130">
        <v>29</v>
      </c>
      <c r="G43" s="137"/>
      <c r="H43" s="137"/>
      <c r="I43" s="133"/>
      <c r="J43" s="131">
        <f t="shared" si="0"/>
        <v>0</v>
      </c>
      <c r="K43" s="131">
        <f t="shared" si="1"/>
        <v>0</v>
      </c>
      <c r="L43" s="128"/>
      <c r="M43" s="128"/>
    </row>
    <row r="44" spans="1:13" ht="16.5" customHeight="1" thickBot="1">
      <c r="A44" s="304"/>
      <c r="B44" s="223">
        <v>6</v>
      </c>
      <c r="C44" s="129"/>
      <c r="D44" s="300" t="s">
        <v>306</v>
      </c>
      <c r="E44" s="300"/>
      <c r="F44" s="130">
        <v>30</v>
      </c>
      <c r="G44" s="137"/>
      <c r="H44" s="128"/>
      <c r="I44" s="133"/>
      <c r="J44" s="131">
        <f t="shared" si="0"/>
        <v>0</v>
      </c>
      <c r="K44" s="131">
        <f t="shared" si="1"/>
        <v>0</v>
      </c>
      <c r="L44" s="128"/>
      <c r="M44" s="128"/>
    </row>
    <row r="45" spans="1:13" ht="16.5" customHeight="1" thickBot="1">
      <c r="A45" s="304"/>
      <c r="B45" s="223">
        <v>7</v>
      </c>
      <c r="C45" s="129"/>
      <c r="D45" s="303" t="s">
        <v>307</v>
      </c>
      <c r="E45" s="305"/>
      <c r="F45" s="130">
        <v>31</v>
      </c>
      <c r="G45" s="137"/>
      <c r="H45" s="153"/>
      <c r="I45" s="133"/>
      <c r="J45" s="131">
        <f t="shared" si="0"/>
        <v>0</v>
      </c>
      <c r="K45" s="131">
        <f t="shared" si="1"/>
        <v>0</v>
      </c>
      <c r="L45" s="128"/>
      <c r="M45" s="128"/>
    </row>
    <row r="46" spans="1:13" ht="16.5" customHeight="1" thickBot="1">
      <c r="A46" s="304"/>
      <c r="B46" s="223">
        <v>8</v>
      </c>
      <c r="C46" s="129"/>
      <c r="D46" s="300" t="s">
        <v>308</v>
      </c>
      <c r="E46" s="300"/>
      <c r="F46" s="130">
        <v>32</v>
      </c>
      <c r="G46" s="137"/>
      <c r="H46" s="128"/>
      <c r="I46" s="133"/>
      <c r="J46" s="131">
        <f t="shared" si="0"/>
        <v>0</v>
      </c>
      <c r="K46" s="131">
        <f t="shared" si="1"/>
        <v>0</v>
      </c>
      <c r="L46" s="128"/>
      <c r="M46" s="128"/>
    </row>
    <row r="47" spans="1:13" ht="26.25" customHeight="1" thickBot="1">
      <c r="A47" s="304"/>
      <c r="B47" s="223"/>
      <c r="C47" s="129" t="s">
        <v>49</v>
      </c>
      <c r="D47" s="300" t="s">
        <v>309</v>
      </c>
      <c r="E47" s="300"/>
      <c r="F47" s="130">
        <v>33</v>
      </c>
      <c r="G47" s="137"/>
      <c r="H47" s="128"/>
      <c r="I47" s="133"/>
      <c r="J47" s="131">
        <f t="shared" si="0"/>
        <v>0</v>
      </c>
      <c r="K47" s="131">
        <f t="shared" si="1"/>
        <v>0</v>
      </c>
      <c r="L47" s="128"/>
      <c r="M47" s="128"/>
    </row>
    <row r="48" spans="1:13" ht="27" customHeight="1" thickBot="1">
      <c r="A48" s="304"/>
      <c r="B48" s="223"/>
      <c r="C48" s="129" t="s">
        <v>59</v>
      </c>
      <c r="D48" s="303" t="s">
        <v>310</v>
      </c>
      <c r="E48" s="305"/>
      <c r="F48" s="130" t="s">
        <v>311</v>
      </c>
      <c r="G48" s="137"/>
      <c r="H48" s="128"/>
      <c r="I48" s="133"/>
      <c r="J48" s="131">
        <f t="shared" si="0"/>
        <v>0</v>
      </c>
      <c r="K48" s="131">
        <f t="shared" si="1"/>
        <v>0</v>
      </c>
      <c r="L48" s="128"/>
      <c r="M48" s="128"/>
    </row>
    <row r="49" spans="1:13" ht="26.25" customHeight="1" thickBot="1">
      <c r="A49" s="304"/>
      <c r="B49" s="223"/>
      <c r="C49" s="129" t="s">
        <v>61</v>
      </c>
      <c r="D49" s="300" t="s">
        <v>312</v>
      </c>
      <c r="E49" s="300"/>
      <c r="F49" s="130">
        <v>34</v>
      </c>
      <c r="G49" s="137"/>
      <c r="H49" s="153"/>
      <c r="I49" s="133"/>
      <c r="J49" s="131">
        <f t="shared" si="0"/>
        <v>0</v>
      </c>
      <c r="K49" s="131">
        <f t="shared" si="1"/>
        <v>0</v>
      </c>
      <c r="L49" s="128"/>
      <c r="M49" s="128"/>
    </row>
    <row r="50" spans="1:13" ht="16.5" customHeight="1" thickBot="1">
      <c r="A50" s="304"/>
      <c r="B50" s="223">
        <v>9</v>
      </c>
      <c r="C50" s="129"/>
      <c r="D50" s="300" t="s">
        <v>313</v>
      </c>
      <c r="E50" s="300"/>
      <c r="F50" s="130">
        <v>35</v>
      </c>
      <c r="G50" s="137"/>
      <c r="H50" s="137"/>
      <c r="I50" s="133"/>
      <c r="J50" s="131">
        <f t="shared" si="0"/>
        <v>0</v>
      </c>
      <c r="K50" s="131">
        <f t="shared" si="1"/>
        <v>0</v>
      </c>
      <c r="L50" s="128"/>
      <c r="M50" s="128"/>
    </row>
    <row r="51" spans="1:13" ht="26.25" customHeight="1" thickBot="1">
      <c r="A51" s="220" t="s">
        <v>314</v>
      </c>
      <c r="B51" s="223"/>
      <c r="C51" s="129"/>
      <c r="D51" s="300" t="s">
        <v>315</v>
      </c>
      <c r="E51" s="300"/>
      <c r="F51" s="130">
        <v>36</v>
      </c>
      <c r="G51" s="137"/>
      <c r="H51" s="153"/>
      <c r="I51" s="133"/>
      <c r="J51" s="131">
        <f t="shared" si="0"/>
        <v>0</v>
      </c>
      <c r="K51" s="131">
        <f t="shared" si="1"/>
        <v>0</v>
      </c>
      <c r="L51" s="128"/>
      <c r="M51" s="128"/>
    </row>
    <row r="52" spans="1:13" ht="26.25" customHeight="1" thickBot="1">
      <c r="A52" s="220" t="s">
        <v>316</v>
      </c>
      <c r="B52" s="223"/>
      <c r="C52" s="129"/>
      <c r="D52" s="300" t="s">
        <v>317</v>
      </c>
      <c r="E52" s="300"/>
      <c r="F52" s="130">
        <v>37</v>
      </c>
      <c r="G52" s="137"/>
      <c r="H52" s="153"/>
      <c r="I52" s="133"/>
      <c r="J52" s="131">
        <f t="shared" si="0"/>
        <v>0</v>
      </c>
      <c r="K52" s="131">
        <f t="shared" si="1"/>
        <v>0</v>
      </c>
      <c r="L52" s="128"/>
      <c r="M52" s="128"/>
    </row>
    <row r="53" spans="1:13" ht="26.25" customHeight="1" thickBot="1">
      <c r="A53" s="220"/>
      <c r="B53" s="223"/>
      <c r="C53" s="129" t="s">
        <v>49</v>
      </c>
      <c r="D53" s="300" t="s">
        <v>318</v>
      </c>
      <c r="E53" s="300"/>
      <c r="F53" s="130">
        <v>38</v>
      </c>
      <c r="G53" s="137"/>
      <c r="H53" s="153"/>
      <c r="I53" s="133"/>
      <c r="J53" s="131">
        <f t="shared" si="0"/>
        <v>0</v>
      </c>
      <c r="K53" s="131">
        <f t="shared" si="1"/>
        <v>0</v>
      </c>
      <c r="L53" s="128"/>
      <c r="M53" s="128"/>
    </row>
    <row r="54" spans="1:13" ht="26.25" customHeight="1" thickBot="1">
      <c r="A54" s="220"/>
      <c r="B54" s="223"/>
      <c r="C54" s="129" t="s">
        <v>59</v>
      </c>
      <c r="D54" s="300" t="s">
        <v>319</v>
      </c>
      <c r="E54" s="300"/>
      <c r="F54" s="130">
        <v>39</v>
      </c>
      <c r="G54" s="137"/>
      <c r="H54" s="153"/>
      <c r="I54" s="133"/>
      <c r="J54" s="131">
        <f t="shared" si="0"/>
        <v>0</v>
      </c>
      <c r="K54" s="131">
        <f t="shared" si="1"/>
        <v>0</v>
      </c>
      <c r="L54" s="128"/>
      <c r="M54" s="128"/>
    </row>
    <row r="55" spans="1:13" ht="26.25" customHeight="1" thickBot="1">
      <c r="A55" s="220"/>
      <c r="B55" s="223"/>
      <c r="C55" s="129" t="s">
        <v>61</v>
      </c>
      <c r="D55" s="300" t="s">
        <v>320</v>
      </c>
      <c r="E55" s="300"/>
      <c r="F55" s="130">
        <v>40</v>
      </c>
      <c r="G55" s="137"/>
      <c r="H55" s="153"/>
      <c r="I55" s="133"/>
      <c r="J55" s="131">
        <f t="shared" si="0"/>
        <v>0</v>
      </c>
      <c r="K55" s="131">
        <f t="shared" si="1"/>
        <v>0</v>
      </c>
      <c r="L55" s="128"/>
      <c r="M55" s="128"/>
    </row>
    <row r="56" spans="1:13" ht="26.25" customHeight="1" thickBot="1">
      <c r="A56" s="220"/>
      <c r="B56" s="223"/>
      <c r="C56" s="129" t="s">
        <v>67</v>
      </c>
      <c r="D56" s="300" t="s">
        <v>321</v>
      </c>
      <c r="E56" s="300"/>
      <c r="F56" s="130">
        <v>41</v>
      </c>
      <c r="G56" s="137"/>
      <c r="H56" s="153"/>
      <c r="I56" s="133"/>
      <c r="J56" s="131">
        <f t="shared" si="0"/>
        <v>0</v>
      </c>
      <c r="K56" s="131">
        <f t="shared" si="1"/>
        <v>0</v>
      </c>
      <c r="L56" s="128"/>
      <c r="M56" s="128"/>
    </row>
    <row r="57" spans="1:13" ht="26.25" customHeight="1" thickBot="1">
      <c r="A57" s="220"/>
      <c r="B57" s="223"/>
      <c r="C57" s="129" t="s">
        <v>69</v>
      </c>
      <c r="D57" s="300" t="s">
        <v>209</v>
      </c>
      <c r="E57" s="300"/>
      <c r="F57" s="130">
        <v>42</v>
      </c>
      <c r="G57" s="137"/>
      <c r="H57" s="153"/>
      <c r="I57" s="133"/>
      <c r="J57" s="131">
        <f t="shared" si="0"/>
        <v>0</v>
      </c>
      <c r="K57" s="131">
        <f t="shared" si="1"/>
        <v>0</v>
      </c>
      <c r="L57" s="128"/>
      <c r="M57" s="128"/>
    </row>
    <row r="58" spans="1:13" ht="26.25" customHeight="1" thickBot="1">
      <c r="A58" s="220" t="s">
        <v>322</v>
      </c>
      <c r="B58" s="223"/>
      <c r="C58" s="129"/>
      <c r="D58" s="300" t="s">
        <v>323</v>
      </c>
      <c r="E58" s="300"/>
      <c r="F58" s="130">
        <v>43</v>
      </c>
      <c r="G58" s="137"/>
      <c r="H58" s="137"/>
      <c r="I58" s="133"/>
      <c r="J58" s="131">
        <f t="shared" si="0"/>
        <v>0</v>
      </c>
      <c r="K58" s="131">
        <f t="shared" si="1"/>
        <v>0</v>
      </c>
      <c r="L58" s="128"/>
      <c r="M58" s="128"/>
    </row>
    <row r="59" spans="1:13" ht="16.5" customHeight="1" thickBot="1">
      <c r="A59" s="220"/>
      <c r="B59" s="223">
        <v>1</v>
      </c>
      <c r="C59" s="129"/>
      <c r="D59" s="300" t="s">
        <v>324</v>
      </c>
      <c r="E59" s="300"/>
      <c r="F59" s="130">
        <v>44</v>
      </c>
      <c r="G59" s="137"/>
      <c r="H59" s="153"/>
      <c r="I59" s="133"/>
      <c r="J59" s="131">
        <f t="shared" si="0"/>
        <v>0</v>
      </c>
      <c r="K59" s="131">
        <f t="shared" si="1"/>
        <v>0</v>
      </c>
      <c r="L59" s="128"/>
      <c r="M59" s="128"/>
    </row>
    <row r="60" spans="1:13" ht="26.25" thickBot="1">
      <c r="A60" s="220"/>
      <c r="B60" s="223"/>
      <c r="C60" s="129"/>
      <c r="D60" s="219"/>
      <c r="E60" s="219" t="s">
        <v>325</v>
      </c>
      <c r="F60" s="130">
        <v>45</v>
      </c>
      <c r="G60" s="137"/>
      <c r="H60" s="153"/>
      <c r="I60" s="133"/>
      <c r="J60" s="131">
        <f t="shared" si="0"/>
        <v>0</v>
      </c>
      <c r="K60" s="131">
        <f t="shared" si="1"/>
        <v>0</v>
      </c>
      <c r="L60" s="128"/>
      <c r="M60" s="128"/>
    </row>
    <row r="61" spans="1:13" ht="26.25" customHeight="1" thickBot="1">
      <c r="A61" s="220" t="s">
        <v>326</v>
      </c>
      <c r="B61" s="223"/>
      <c r="C61" s="129"/>
      <c r="D61" s="300" t="s">
        <v>327</v>
      </c>
      <c r="E61" s="300"/>
      <c r="F61" s="130">
        <v>46</v>
      </c>
      <c r="G61" s="137"/>
      <c r="H61" s="137"/>
      <c r="I61" s="133"/>
      <c r="J61" s="131">
        <v>39.72</v>
      </c>
      <c r="K61" s="131">
        <v>43.49</v>
      </c>
      <c r="L61" s="128"/>
      <c r="M61" s="128"/>
    </row>
    <row r="62" spans="1:13" ht="16.5" customHeight="1" thickBot="1">
      <c r="A62" s="220" t="s">
        <v>328</v>
      </c>
      <c r="B62" s="222"/>
      <c r="C62" s="129"/>
      <c r="D62" s="300" t="s">
        <v>238</v>
      </c>
      <c r="E62" s="300"/>
      <c r="F62" s="130">
        <v>47</v>
      </c>
      <c r="G62" s="137"/>
      <c r="H62" s="128"/>
      <c r="I62" s="133"/>
      <c r="J62" s="131">
        <f t="shared" si="0"/>
        <v>0</v>
      </c>
      <c r="K62" s="131">
        <f t="shared" si="1"/>
        <v>0</v>
      </c>
      <c r="L62" s="128"/>
      <c r="M62" s="128"/>
    </row>
    <row r="63" spans="1:13" ht="16.5" customHeight="1" thickBot="1">
      <c r="A63" s="304"/>
      <c r="B63" s="223">
        <v>1</v>
      </c>
      <c r="C63" s="129"/>
      <c r="D63" s="300" t="s">
        <v>245</v>
      </c>
      <c r="E63" s="300"/>
      <c r="F63" s="130">
        <v>48</v>
      </c>
      <c r="G63" s="135">
        <v>7</v>
      </c>
      <c r="H63" s="134">
        <v>8</v>
      </c>
      <c r="I63" s="133">
        <f>H63/G63*100</f>
        <v>114.28571428571428</v>
      </c>
      <c r="J63" s="131">
        <f t="shared" si="0"/>
        <v>8.8000000000000007</v>
      </c>
      <c r="K63" s="131">
        <f t="shared" si="1"/>
        <v>9.6</v>
      </c>
      <c r="L63" s="128"/>
      <c r="M63" s="128"/>
    </row>
    <row r="64" spans="1:13" ht="16.5" customHeight="1" thickBot="1">
      <c r="A64" s="304"/>
      <c r="B64" s="223">
        <v>2</v>
      </c>
      <c r="C64" s="129"/>
      <c r="D64" s="300" t="s">
        <v>329</v>
      </c>
      <c r="E64" s="300"/>
      <c r="F64" s="130">
        <v>49</v>
      </c>
      <c r="G64" s="135">
        <v>7</v>
      </c>
      <c r="H64" s="134">
        <v>8</v>
      </c>
      <c r="I64" s="133">
        <f>H64/G64*100</f>
        <v>114.28571428571428</v>
      </c>
      <c r="J64" s="131">
        <f t="shared" si="0"/>
        <v>8.8000000000000007</v>
      </c>
      <c r="K64" s="131">
        <f t="shared" si="1"/>
        <v>9.6</v>
      </c>
      <c r="L64" s="128">
        <f>J63/H63*100</f>
        <v>110.00000000000001</v>
      </c>
      <c r="M64" s="128">
        <f>K63/J63*100</f>
        <v>109.09090909090908</v>
      </c>
    </row>
    <row r="65" spans="1:13" ht="16.5" customHeight="1" thickBot="1">
      <c r="A65" s="304"/>
      <c r="B65" s="223">
        <v>3</v>
      </c>
      <c r="C65" s="129"/>
      <c r="D65" s="300" t="s">
        <v>330</v>
      </c>
      <c r="E65" s="300"/>
      <c r="F65" s="130">
        <v>50</v>
      </c>
      <c r="G65" s="154">
        <v>4550</v>
      </c>
      <c r="H65" s="135">
        <v>4875</v>
      </c>
      <c r="I65" s="133">
        <f>H65/G65*100</f>
        <v>107.14285714285714</v>
      </c>
      <c r="J65" s="131">
        <f t="shared" si="0"/>
        <v>5362.5</v>
      </c>
      <c r="K65" s="131">
        <f t="shared" si="1"/>
        <v>5850</v>
      </c>
      <c r="L65" s="128">
        <f>J64/H64*100</f>
        <v>110.00000000000001</v>
      </c>
      <c r="M65" s="128">
        <f>K64/J64*100</f>
        <v>109.09090909090908</v>
      </c>
    </row>
    <row r="66" spans="1:13" ht="16.5" customHeight="1" thickBot="1">
      <c r="A66" s="304"/>
      <c r="B66" s="223">
        <v>4</v>
      </c>
      <c r="C66" s="129"/>
      <c r="D66" s="300" t="s">
        <v>331</v>
      </c>
      <c r="E66" s="300"/>
      <c r="F66" s="130">
        <v>51</v>
      </c>
      <c r="G66" s="155">
        <v>4550</v>
      </c>
      <c r="H66" s="135">
        <v>4875</v>
      </c>
      <c r="I66" s="133">
        <f>H66/G66*100</f>
        <v>107.14285714285714</v>
      </c>
      <c r="J66" s="131">
        <f t="shared" si="0"/>
        <v>5362.5</v>
      </c>
      <c r="K66" s="131">
        <f t="shared" si="1"/>
        <v>5850</v>
      </c>
      <c r="L66" s="128">
        <f>J65/H65*100</f>
        <v>110.00000000000001</v>
      </c>
      <c r="M66" s="128">
        <f>K65/J65*100</f>
        <v>109.09090909090908</v>
      </c>
    </row>
    <row r="67" spans="1:13" ht="16.5" customHeight="1" thickBot="1">
      <c r="A67" s="304"/>
      <c r="B67" s="223">
        <v>5</v>
      </c>
      <c r="C67" s="129"/>
      <c r="D67" s="300" t="s">
        <v>332</v>
      </c>
      <c r="E67" s="300"/>
      <c r="F67" s="130">
        <v>52</v>
      </c>
      <c r="G67" s="145">
        <f>G16/G64</f>
        <v>111.84285714285714</v>
      </c>
      <c r="H67" s="145">
        <f>H16/H64</f>
        <v>157.5</v>
      </c>
      <c r="I67" s="133">
        <f>H67/G67*100</f>
        <v>140.82258270532634</v>
      </c>
      <c r="J67" s="131">
        <f t="shared" si="0"/>
        <v>173.25</v>
      </c>
      <c r="K67" s="131">
        <f t="shared" si="1"/>
        <v>189</v>
      </c>
      <c r="L67" s="128">
        <f>J66/H66*100</f>
        <v>110.00000000000001</v>
      </c>
      <c r="M67" s="128">
        <f>K66/J66*100</f>
        <v>109.09090909090908</v>
      </c>
    </row>
    <row r="68" spans="1:13" ht="16.5" customHeight="1" thickBot="1">
      <c r="A68" s="304"/>
      <c r="B68" s="223">
        <v>6</v>
      </c>
      <c r="C68" s="129"/>
      <c r="D68" s="300" t="s">
        <v>333</v>
      </c>
      <c r="E68" s="300"/>
      <c r="F68" s="130">
        <v>53</v>
      </c>
      <c r="G68" s="137"/>
      <c r="H68" s="153"/>
      <c r="I68" s="133"/>
      <c r="J68" s="131">
        <f t="shared" si="0"/>
        <v>0</v>
      </c>
      <c r="K68" s="131">
        <f t="shared" si="1"/>
        <v>0</v>
      </c>
      <c r="L68" s="128">
        <f>J67/H67*100</f>
        <v>110.00000000000001</v>
      </c>
      <c r="M68" s="128">
        <f>K67/J67*100</f>
        <v>109.09090909090908</v>
      </c>
    </row>
    <row r="69" spans="1:13" ht="16.5" customHeight="1" thickBot="1">
      <c r="A69" s="304"/>
      <c r="B69" s="223">
        <v>7</v>
      </c>
      <c r="C69" s="129"/>
      <c r="D69" s="300" t="s">
        <v>334</v>
      </c>
      <c r="E69" s="300"/>
      <c r="F69" s="130">
        <v>54</v>
      </c>
      <c r="G69" s="137"/>
      <c r="H69" s="137"/>
      <c r="I69" s="133"/>
      <c r="J69" s="131">
        <f t="shared" si="0"/>
        <v>0</v>
      </c>
      <c r="K69" s="131">
        <f t="shared" si="1"/>
        <v>0</v>
      </c>
      <c r="L69" s="128"/>
      <c r="M69" s="128"/>
    </row>
    <row r="70" spans="1:13" ht="16.5" customHeight="1" thickBot="1">
      <c r="A70" s="304"/>
      <c r="B70" s="223">
        <v>8</v>
      </c>
      <c r="C70" s="129"/>
      <c r="D70" s="301" t="s">
        <v>335</v>
      </c>
      <c r="E70" s="302"/>
      <c r="F70" s="130">
        <v>55</v>
      </c>
      <c r="G70" s="140">
        <f>G21/G15*1000</f>
        <v>1101.1822019308022</v>
      </c>
      <c r="H70" s="140">
        <f>H21/H15*1000</f>
        <v>791.76563737133813</v>
      </c>
      <c r="I70" s="133">
        <f>H70/G70*100</f>
        <v>71.901419763510887</v>
      </c>
      <c r="J70" s="131">
        <f t="shared" si="0"/>
        <v>870.94220110847198</v>
      </c>
      <c r="K70" s="131">
        <f t="shared" si="1"/>
        <v>950.11876484560571</v>
      </c>
      <c r="L70" s="128"/>
      <c r="M70" s="128"/>
    </row>
    <row r="71" spans="1:13" ht="16.5" customHeight="1" thickBot="1">
      <c r="A71" s="304"/>
      <c r="B71" s="223">
        <v>9</v>
      </c>
      <c r="C71" s="129"/>
      <c r="D71" s="300" t="s">
        <v>258</v>
      </c>
      <c r="E71" s="300"/>
      <c r="F71" s="130">
        <v>56</v>
      </c>
      <c r="G71" s="156"/>
      <c r="H71" s="137"/>
      <c r="I71" s="133"/>
      <c r="J71" s="131">
        <f t="shared" si="0"/>
        <v>0</v>
      </c>
      <c r="K71" s="131">
        <f t="shared" si="1"/>
        <v>0</v>
      </c>
      <c r="L71" s="128">
        <f>J70/H70*100</f>
        <v>110.00000000000001</v>
      </c>
      <c r="M71" s="128">
        <f>K70/J70*100</f>
        <v>109.09090909090908</v>
      </c>
    </row>
    <row r="72" spans="1:13" ht="16.5" customHeight="1" thickBot="1">
      <c r="A72" s="304"/>
      <c r="B72" s="223">
        <v>10</v>
      </c>
      <c r="C72" s="129"/>
      <c r="D72" s="300" t="s">
        <v>336</v>
      </c>
      <c r="E72" s="303"/>
      <c r="F72" s="130">
        <v>57</v>
      </c>
      <c r="G72" s="156"/>
      <c r="H72" s="135"/>
      <c r="I72" s="133" t="e">
        <f>H72/G72*100</f>
        <v>#DIV/0!</v>
      </c>
      <c r="J72" s="131">
        <f t="shared" si="0"/>
        <v>0</v>
      </c>
      <c r="K72" s="131">
        <f t="shared" si="1"/>
        <v>0</v>
      </c>
      <c r="L72" s="128"/>
      <c r="M72" s="128"/>
    </row>
    <row r="73" spans="1:13" ht="25.5">
      <c r="A73" s="157"/>
      <c r="B73" s="158"/>
      <c r="C73" s="159"/>
      <c r="D73" s="160"/>
      <c r="E73" s="161" t="s">
        <v>337</v>
      </c>
      <c r="F73" s="105"/>
      <c r="G73" s="162"/>
      <c r="H73" s="104"/>
      <c r="I73" s="104"/>
      <c r="J73" s="105"/>
      <c r="K73" s="104"/>
      <c r="L73" s="104"/>
      <c r="M73" s="104"/>
    </row>
    <row r="74" spans="1:13" ht="25.5">
      <c r="A74" s="157"/>
      <c r="B74" s="158"/>
      <c r="C74" s="159"/>
      <c r="D74" s="160"/>
      <c r="E74" s="161" t="s">
        <v>338</v>
      </c>
      <c r="F74" s="105"/>
      <c r="G74" s="162"/>
      <c r="H74" s="104"/>
      <c r="I74" s="104"/>
      <c r="J74" s="105"/>
      <c r="K74" s="104"/>
      <c r="L74" s="104"/>
      <c r="M74" s="104"/>
    </row>
    <row r="75" spans="1:13" ht="15.75">
      <c r="A75" s="158"/>
      <c r="B75" s="158"/>
      <c r="C75" s="163"/>
      <c r="D75" s="158"/>
      <c r="E75" s="164"/>
      <c r="F75" s="105"/>
      <c r="G75" s="162"/>
      <c r="H75" s="104"/>
      <c r="I75" s="104"/>
      <c r="J75" s="105"/>
      <c r="K75" s="104"/>
      <c r="L75" s="104"/>
      <c r="M75" s="104"/>
    </row>
    <row r="76" spans="1:13" ht="15.75">
      <c r="A76" s="158"/>
      <c r="B76" s="158"/>
      <c r="C76" s="163"/>
      <c r="D76" s="158"/>
      <c r="E76" s="164"/>
      <c r="F76" s="105"/>
      <c r="G76" s="162"/>
      <c r="H76" s="104"/>
      <c r="I76" s="104"/>
      <c r="J76" s="105"/>
      <c r="K76" s="104"/>
      <c r="L76" s="104"/>
      <c r="M76" s="104"/>
    </row>
    <row r="77" spans="1:13">
      <c r="A77" s="158"/>
      <c r="B77" s="158"/>
      <c r="C77" s="163"/>
      <c r="D77" s="158"/>
      <c r="E77" s="298" t="s">
        <v>339</v>
      </c>
      <c r="F77" s="298"/>
      <c r="G77" s="299"/>
      <c r="H77" s="299"/>
      <c r="I77" s="299"/>
      <c r="J77" s="105"/>
      <c r="K77" s="104"/>
      <c r="L77" s="104"/>
      <c r="M77" s="104"/>
    </row>
    <row r="78" spans="1:13" ht="15.75">
      <c r="A78" s="158"/>
      <c r="B78" s="158"/>
      <c r="C78" s="163"/>
      <c r="D78" s="158"/>
      <c r="E78" s="5" t="s">
        <v>348</v>
      </c>
      <c r="F78" s="105"/>
      <c r="G78" s="162"/>
      <c r="H78" s="165"/>
      <c r="I78" s="104"/>
      <c r="J78" s="105"/>
      <c r="K78" s="104"/>
      <c r="L78" s="104"/>
      <c r="M78" s="104"/>
    </row>
    <row r="79" spans="1:13" ht="15.75">
      <c r="A79" s="158"/>
      <c r="B79" s="158"/>
      <c r="C79" s="163"/>
      <c r="D79" s="158"/>
      <c r="E79" s="164"/>
      <c r="F79" s="105"/>
      <c r="G79" s="162"/>
      <c r="H79" s="104"/>
      <c r="I79" s="104"/>
      <c r="J79" s="105"/>
      <c r="K79" s="104"/>
      <c r="L79" s="104"/>
      <c r="M79" s="104"/>
    </row>
  </sheetData>
  <mergeCells count="68">
    <mergeCell ref="G8:H8"/>
    <mergeCell ref="A9:M9"/>
    <mergeCell ref="A12:C13"/>
    <mergeCell ref="D12:E13"/>
    <mergeCell ref="F12:F13"/>
    <mergeCell ref="G12:G13"/>
    <mergeCell ref="H12:H13"/>
    <mergeCell ref="I12:I13"/>
    <mergeCell ref="J12:J13"/>
    <mergeCell ref="K12:K13"/>
    <mergeCell ref="L12:M12"/>
    <mergeCell ref="B14:C14"/>
    <mergeCell ref="D14:E14"/>
    <mergeCell ref="D15:E15"/>
    <mergeCell ref="A16:A20"/>
    <mergeCell ref="D16:E16"/>
    <mergeCell ref="D19:E19"/>
    <mergeCell ref="D20:E20"/>
    <mergeCell ref="D21:E21"/>
    <mergeCell ref="A22:A35"/>
    <mergeCell ref="D22:E22"/>
    <mergeCell ref="B23:B33"/>
    <mergeCell ref="D23:E23"/>
    <mergeCell ref="D24:E24"/>
    <mergeCell ref="D25:E25"/>
    <mergeCell ref="D33:E33"/>
    <mergeCell ref="D34:E34"/>
    <mergeCell ref="D35:E35"/>
    <mergeCell ref="D36:E36"/>
    <mergeCell ref="D37:E37"/>
    <mergeCell ref="D38:E38"/>
    <mergeCell ref="A39:A50"/>
    <mergeCell ref="D39:E39"/>
    <mergeCell ref="D40:E40"/>
    <mergeCell ref="D41:E41"/>
    <mergeCell ref="D42:E42"/>
    <mergeCell ref="D43:E43"/>
    <mergeCell ref="D44:E44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A63:A72"/>
    <mergeCell ref="D63:E63"/>
    <mergeCell ref="D64:E64"/>
    <mergeCell ref="D65:E65"/>
    <mergeCell ref="D66:E66"/>
    <mergeCell ref="D57:E57"/>
    <mergeCell ref="D58:E58"/>
    <mergeCell ref="D59:E59"/>
    <mergeCell ref="D61:E61"/>
    <mergeCell ref="D62:E62"/>
    <mergeCell ref="E77:F77"/>
    <mergeCell ref="G77:I77"/>
    <mergeCell ref="D67:E67"/>
    <mergeCell ref="D68:E68"/>
    <mergeCell ref="D69:E69"/>
    <mergeCell ref="D70:E70"/>
    <mergeCell ref="D71:E71"/>
    <mergeCell ref="D72:E72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venituri</vt:lpstr>
      <vt:lpstr>venituri si chelt</vt:lpstr>
      <vt:lpstr>BUGET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2025-03-20T08:08:48Z</dcterms:modified>
</cp:coreProperties>
</file>